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Users\gustavo.mejia-ricart\Documents\EITI\Tema Validacion\VALIDACION 2023\CONSOLIDADO\"/>
    </mc:Choice>
  </mc:AlternateContent>
  <xr:revisionPtr revIDLastSave="0" documentId="13_ncr:1_{7E97A05F-9A22-4B01-B2D8-F1E647D718BA}" xr6:coauthVersionLast="47" xr6:coauthVersionMax="47" xr10:uidLastSave="{00000000-0000-0000-0000-000000000000}"/>
  <bookViews>
    <workbookView xWindow="-28920" yWindow="-120" windowWidth="29040" windowHeight="15840" activeTab="11" xr2:uid="{00000000-000D-0000-FFFF-FFFF00000000}"/>
  </bookViews>
  <sheets>
    <sheet name="Introducción" sheetId="32" r:id="rId1"/>
    <sheet name="Información general"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Entidades informantes" sheetId="26" r:id="rId13"/>
    <sheet name="#4.1 - Gobierno" sheetId="27" r:id="rId14"/>
    <sheet name="#4.1 - Empresa"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#REF!</definedName>
    <definedName name="Countries_list">[1]!Table1_Country_codes_and_currencies[Country or Area name]</definedName>
    <definedName name="Currency_code_list">[2]!Table1_Country_codes_and_currencies[Currency code (ISO-4217)]</definedName>
    <definedName name="dddd">#REF!</definedName>
    <definedName name="GFS_list">[1]!Table6_GFS_codes_classification[Combined]</definedName>
    <definedName name="gogosx">#REF!</definedName>
    <definedName name="Government_entities_list" localSheetId="14">[1]!Government_agencies[Full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#REF!</definedName>
    <definedName name="over">#REF!</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#REF!</definedName>
    <definedName name="Reporting_options_list">[2]!Table3_Reporting_options[List]</definedName>
    <definedName name="Revenue_stream_list" localSheetId="14">[1]!Government_revenues_table[Revenue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#REF!</definedName>
    <definedName name="Sector_list">[1]!Table7_sectors[Sector(s)]</definedName>
    <definedName name="Simple_options_list">[1]!Table2_Simple_options[List]</definedName>
    <definedName name="Total_reconciled" localSheetId="0">[1]!Table10[Revenue value]</definedName>
    <definedName name="Total_reconciled">#REF!</definedName>
    <definedName name="Total_revenues" localSheetId="14">[1]!Government_revenues_table[Revenue value]</definedName>
    <definedName name="Total_revenues" localSheetId="1">[1]!Government_revenues_table[Revenue value]</definedName>
    <definedName name="Total_revenues" localSheetId="0">[1]!Government_revenues_table[Revenue value]</definedName>
    <definedName name="Total_revenu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9" l="1"/>
  <c r="B45" i="9"/>
  <c r="B43" i="9"/>
  <c r="B41" i="9"/>
  <c r="B39" i="9"/>
  <c r="B37" i="9"/>
  <c r="B35" i="9"/>
  <c r="B33" i="9"/>
  <c r="B31" i="9"/>
  <c r="B27" i="9"/>
  <c r="B25" i="9"/>
  <c r="B51" i="8"/>
  <c r="B49" i="8"/>
  <c r="B47" i="8"/>
  <c r="B45" i="8"/>
  <c r="B43" i="8"/>
  <c r="B41" i="8"/>
  <c r="B39" i="8"/>
  <c r="B37" i="8"/>
  <c r="B35" i="8"/>
  <c r="B33" i="8"/>
  <c r="B31" i="8"/>
  <c r="B29" i="8"/>
  <c r="B27" i="8"/>
  <c r="B25" i="8"/>
  <c r="J54" i="28" l="1"/>
  <c r="J52" i="27"/>
  <c r="B39" i="28"/>
  <c r="B40" i="28"/>
  <c r="B41" i="28"/>
  <c r="B42" i="28"/>
  <c r="B45" i="28"/>
  <c r="B48" i="28"/>
  <c r="B31" i="28"/>
  <c r="B32" i="28"/>
  <c r="B33" i="28"/>
  <c r="B34" i="28"/>
  <c r="B35" i="28"/>
  <c r="B36" i="28"/>
  <c r="B37" i="28"/>
  <c r="B38" i="28"/>
  <c r="B43" i="28"/>
  <c r="B44" i="28"/>
  <c r="B46" i="28"/>
  <c r="B47" i="28"/>
  <c r="B49" i="28"/>
  <c r="H54" i="28" l="1"/>
  <c r="B21" i="11" l="1"/>
  <c r="B19" i="11"/>
  <c r="B17" i="11"/>
  <c r="B23" i="9"/>
  <c r="B21" i="9"/>
  <c r="B19" i="9"/>
  <c r="B17" i="9"/>
  <c r="B15" i="9"/>
  <c r="B13" i="9"/>
  <c r="B23" i="8"/>
  <c r="B21" i="8"/>
  <c r="B19" i="8"/>
  <c r="B17" i="8"/>
  <c r="B15" i="8"/>
  <c r="B13" i="8"/>
  <c r="I52" i="27"/>
  <c r="G33" i="30" l="1"/>
  <c r="E17" i="30"/>
  <c r="E16" i="30"/>
  <c r="E15" i="30"/>
  <c r="B15" i="28"/>
  <c r="B16" i="28"/>
  <c r="B17" i="28"/>
  <c r="B18" i="28"/>
  <c r="B19" i="28"/>
  <c r="B20" i="28"/>
  <c r="B21" i="28"/>
  <c r="B22" i="28"/>
  <c r="B23" i="28"/>
  <c r="B24" i="28"/>
  <c r="B25" i="28"/>
  <c r="B26" i="28"/>
  <c r="B27" i="28"/>
  <c r="B28" i="28"/>
  <c r="B29" i="28"/>
  <c r="B30" i="28"/>
  <c r="B50" i="28"/>
  <c r="J65" i="27"/>
  <c r="E48" i="27"/>
  <c r="D48" i="27"/>
  <c r="C48" i="27"/>
  <c r="B48" i="27"/>
  <c r="E47" i="27"/>
  <c r="D47" i="27"/>
  <c r="C47" i="27"/>
  <c r="B47"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12" i="25"/>
  <c r="H12" i="25" s="1"/>
  <c r="F11" i="25"/>
  <c r="H11" i="25" s="1"/>
  <c r="F15" i="23"/>
  <c r="H15" i="23" s="1"/>
  <c r="F9" i="23"/>
  <c r="H9" i="23" s="1"/>
  <c r="F19" i="22"/>
  <c r="H19" i="22" s="1"/>
  <c r="F14" i="22"/>
  <c r="H14" i="22" s="1"/>
  <c r="F9" i="22"/>
  <c r="H9" i="22" s="1"/>
  <c r="F12" i="18"/>
  <c r="H12" i="18" s="1"/>
  <c r="F11" i="18"/>
  <c r="H11" i="18" s="1"/>
  <c r="F10" i="18"/>
  <c r="H10" i="18" s="1"/>
  <c r="F9" i="18"/>
  <c r="H9" i="18" s="1"/>
  <c r="F8" i="18"/>
  <c r="H8" i="18" s="1"/>
  <c r="H9" i="17"/>
  <c r="H8" i="17"/>
  <c r="F7" i="17"/>
  <c r="H7" i="17" s="1"/>
  <c r="F11" i="16"/>
  <c r="H11" i="16" s="1"/>
  <c r="F9" i="16"/>
  <c r="H9" i="16" s="1"/>
  <c r="F9" i="14"/>
  <c r="H9" i="14" s="1"/>
  <c r="F9" i="13"/>
  <c r="H9" i="13" s="1"/>
  <c r="F9" i="12"/>
  <c r="H9" i="12" s="1"/>
  <c r="F23" i="11"/>
  <c r="H23" i="11" s="1"/>
  <c r="F22" i="11"/>
  <c r="H22" i="11" s="1"/>
  <c r="F10" i="11"/>
  <c r="H10" i="11" s="1"/>
  <c r="F9" i="11"/>
  <c r="H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tc={790026E4-12D7-4429-A05C-F491C4886BD8}</author>
  </authors>
  <commentList>
    <comment ref="B10" authorId="0" shapeId="0" xr:uid="{790026E4-12D7-4429-A05C-F491C4886BD8}">
      <text>
        <t>[Threaded comment]
Your version of Excel allows you to read this threaded comment; however, any edits to it will get removed if the file is opened in a newer version of Excel. Learn more: https://go.microsoft.com/fwlink/?linkid=870924
Comment:
    Colocar monto CORMIDOM y FOMISAR (GOB)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tc={9E4E2911-4E5D-4D33-BD64-330DEB23D1FA}</author>
  </authors>
  <commentList>
    <comment ref="B3" authorId="0" shapeId="0" xr:uid="{9E4E2911-4E5D-4D33-BD64-330DEB23D1FA}">
      <text>
        <t>[Threaded comment]
Your version of Excel allows you to read this threaded comment; however, any edits to it will get removed if the file is opened in a newer version of Excel. Learn more: https://go.microsoft.com/fwlink/?linkid=870924
Comment:
    A ppreguntar a Esteban como abordar esto en Plantilla</t>
      </text>
    </comment>
  </commentList>
</comments>
</file>

<file path=xl/sharedStrings.xml><?xml version="1.0" encoding="utf-8"?>
<sst xmlns="http://schemas.openxmlformats.org/spreadsheetml/2006/main" count="2257" uniqueCount="866">
  <si>
    <t>Completado el día:</t>
  </si>
  <si>
    <t>AAAA-MM-DD</t>
  </si>
  <si>
    <t>Plantilla de transparencia para las divulgaciones relativas al EITI</t>
  </si>
  <si>
    <t>Cómo funciona la publicación de datos de los Informes EITI:</t>
  </si>
  <si>
    <t>Las celdas en naranja deben completarse antes de efectuar la presentación</t>
  </si>
  <si>
    <t>Las celdas en celeste son para aportar fuentes y/o comentarios</t>
  </si>
  <si>
    <t>Las celdas en blanco no requieren acción alguna</t>
  </si>
  <si>
    <r>
      <rPr>
        <b/>
        <i/>
        <u/>
        <sz val="11"/>
        <color theme="1"/>
        <rFont val="Franklin Gothic Book"/>
        <family val="2"/>
      </rPr>
      <t>Terminología:</t>
    </r>
    <r>
      <rPr>
        <b/>
        <i/>
        <sz val="11"/>
        <color theme="1"/>
        <rFont val="Franklin Gothic Book"/>
        <family val="2"/>
      </rPr>
      <t xml:space="preserve"> </t>
    </r>
    <r>
      <rPr>
        <b/>
        <i/>
        <sz val="11"/>
        <color theme="1"/>
        <rFont val="Franklin Gothic Book"/>
        <family val="2"/>
      </rPr>
      <t>Divulgación</t>
    </r>
  </si>
  <si>
    <r>
      <rPr>
        <b/>
        <i/>
        <u/>
        <sz val="11"/>
        <color theme="1"/>
        <rFont val="Franklin Gothic Book"/>
        <family val="2"/>
      </rPr>
      <t>Terminología:</t>
    </r>
    <r>
      <rPr>
        <b/>
        <i/>
        <sz val="11"/>
        <color theme="1"/>
        <rFont val="Franklin Gothic Book"/>
        <family val="2"/>
      </rPr>
      <t xml:space="preserve"> </t>
    </r>
    <r>
      <rPr>
        <b/>
        <i/>
        <sz val="11"/>
        <color theme="1"/>
        <rFont val="Franklin Gothic Book"/>
        <family val="2"/>
      </rPr>
      <t>Opciones simples</t>
    </r>
  </si>
  <si>
    <r>
      <rPr>
        <i/>
        <u/>
        <sz val="11"/>
        <color theme="1"/>
        <rFont val="Franklin Gothic Book"/>
        <family val="2"/>
      </rPr>
      <t>Sí, mediante divulgación sistemática</t>
    </r>
    <r>
      <rPr>
        <i/>
        <sz val="11"/>
        <color theme="1"/>
        <rFont val="Franklin Gothic Book"/>
        <family val="2"/>
      </rPr>
      <t>: si los datos son divulgados de forma habitual y pública por parte de organismos gubernamentales o empresas, y resultan fiables, elija “Sí, mediante divulgación sistemática”</t>
    </r>
  </si>
  <si>
    <r>
      <rPr>
        <i/>
        <u/>
        <sz val="11"/>
        <color theme="1"/>
        <rFont val="Franklin Gothic Book"/>
        <family val="2"/>
      </rPr>
      <t>Sí</t>
    </r>
    <r>
      <rPr>
        <i/>
        <sz val="11"/>
        <color theme="1"/>
        <rFont val="Franklin Gothic Book"/>
        <family val="2"/>
      </rPr>
      <t>:</t>
    </r>
    <r>
      <rPr>
        <i/>
        <sz val="11"/>
        <color theme="1"/>
        <rFont val="Franklin Gothic Book"/>
        <family val="2"/>
      </rPr>
      <t xml:space="preserve"> </t>
    </r>
    <r>
      <rPr>
        <i/>
        <sz val="11"/>
        <color theme="1"/>
        <rFont val="Franklin Gothic Book"/>
        <family val="2"/>
      </rPr>
      <t>se responden/abarcan todos los aspectos de la pregunta.</t>
    </r>
  </si>
  <si>
    <r>
      <rPr>
        <i/>
        <u/>
        <sz val="11"/>
        <color theme="1"/>
        <rFont val="Franklin Gothic Book"/>
        <family val="2"/>
      </rPr>
      <t>Parcialmente:</t>
    </r>
    <r>
      <rPr>
        <i/>
        <sz val="11"/>
        <color theme="1"/>
        <rFont val="Franklin Gothic Book"/>
        <family val="2"/>
      </rPr>
      <t xml:space="preserve"> se han respondido/abarcado algunos aspectos de la pregunta.</t>
    </r>
  </si>
  <si>
    <r>
      <rPr>
        <i/>
        <u/>
        <sz val="11"/>
        <color theme="1"/>
        <rFont val="Franklin Gothic Book"/>
        <family val="2"/>
      </rPr>
      <t>No disponible</t>
    </r>
    <r>
      <rPr>
        <i/>
        <sz val="11"/>
        <color theme="1"/>
        <rFont val="Franklin Gothic Book"/>
        <family val="2"/>
      </rPr>
      <t>:</t>
    </r>
    <r>
      <rPr>
        <i/>
        <sz val="11"/>
        <color theme="1"/>
        <rFont val="Franklin Gothic Book"/>
        <family val="2"/>
      </rPr>
      <t xml:space="preserve"> </t>
    </r>
    <r>
      <rPr>
        <i/>
        <sz val="11"/>
        <color theme="1"/>
        <rFont val="Franklin Gothic Book"/>
        <family val="2"/>
      </rPr>
      <t>los datos se aplican al país, pero no hay datos ni información disponibles.</t>
    </r>
  </si>
  <si>
    <r>
      <rPr>
        <i/>
        <u/>
        <sz val="11"/>
        <color theme="1"/>
        <rFont val="Franklin Gothic Book"/>
        <family val="2"/>
      </rPr>
      <t>No</t>
    </r>
    <r>
      <rPr>
        <i/>
        <sz val="11"/>
        <color theme="1"/>
        <rFont val="Franklin Gothic Book"/>
        <family val="2"/>
      </rPr>
      <t>:</t>
    </r>
    <r>
      <rPr>
        <i/>
        <sz val="11"/>
        <color theme="1"/>
        <rFont val="Franklin Gothic Book"/>
        <family val="2"/>
      </rPr>
      <t xml:space="preserve"> </t>
    </r>
    <r>
      <rPr>
        <i/>
        <sz val="11"/>
        <color theme="1"/>
        <rFont val="Franklin Gothic Book"/>
        <family val="2"/>
      </rPr>
      <t>no se abarca ninguna información.</t>
    </r>
  </si>
  <si>
    <r>
      <rPr>
        <i/>
        <u/>
        <sz val="11"/>
        <color theme="1"/>
        <rFont val="Franklin Gothic Book"/>
        <family val="2"/>
      </rPr>
      <t>No aplicable</t>
    </r>
    <r>
      <rPr>
        <i/>
        <sz val="11"/>
        <color theme="1"/>
        <rFont val="Franklin Gothic Book"/>
        <family val="2"/>
      </rPr>
      <t>:</t>
    </r>
    <r>
      <rPr>
        <i/>
        <sz val="11"/>
        <color theme="1"/>
        <rFont val="Franklin Gothic Book"/>
        <family val="2"/>
      </rPr>
      <t xml:space="preserve"> </t>
    </r>
    <r>
      <rPr>
        <i/>
        <sz val="11"/>
        <color theme="1"/>
        <rFont val="Franklin Gothic Book"/>
        <family val="2"/>
      </rPr>
      <t>la pregunta no es pertinente al caso. Cuando sea necesario, aluda a los elementos que prueban su falta de aplicabilidad.</t>
    </r>
  </si>
  <si>
    <t>Secretariado Internacional EITI</t>
  </si>
  <si>
    <r>
      <rPr>
        <b/>
        <sz val="11"/>
        <color rgb="FF000000"/>
        <rFont val="Franklin Gothic Book"/>
        <family val="2"/>
      </rPr>
      <t>Teléfono:</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Correo electrónico: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</si>
  <si>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Country or area</t>
  </si>
  <si>
    <r>
      <rPr>
        <b/>
        <sz val="11"/>
        <color rgb="FF000000"/>
        <rFont val="Franklin Gothic Book"/>
        <family val="2"/>
      </rPr>
      <t>Dirección:</t>
    </r>
    <r>
      <rPr>
        <b/>
        <sz val="11"/>
        <color rgb="FF000000"/>
        <rFont val="Franklin Gothic Book"/>
        <family val="2"/>
      </rPr>
      <t xml:space="preserve"> </t>
    </r>
    <r>
      <rPr>
        <b/>
        <sz val="11"/>
        <color rgb="FF165B89"/>
        <rFont val="Franklin Gothic Book"/>
        <family val="2"/>
      </rPr>
      <t>Rådhusgata 26, 0151 Oslo, Noruega</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Casilla</t>
    </r>
    <r>
      <rPr>
        <b/>
        <sz val="11"/>
        <color rgb="FF000000"/>
        <rFont val="Franklin Gothic Book"/>
        <family val="2"/>
      </rPr>
      <t xml:space="preserve"> </t>
    </r>
    <r>
      <rPr>
        <b/>
        <sz val="11"/>
        <color rgb="FF000000"/>
        <rFont val="Franklin Gothic Book"/>
        <family val="2"/>
      </rPr>
      <t>Postal:</t>
    </r>
    <r>
      <rPr>
        <b/>
        <sz val="11"/>
        <color rgb="FF000000"/>
        <rFont val="Franklin Gothic Book"/>
        <family val="2"/>
      </rPr>
      <t xml:space="preserve"> </t>
    </r>
    <r>
      <rPr>
        <b/>
        <sz val="11"/>
        <color rgb="FF165B89"/>
        <rFont val="Franklin Gothic Book"/>
        <family val="2"/>
      </rPr>
      <t>Postboks 340 Sentrum, 0101 Oslo, Noruega</t>
    </r>
  </si>
  <si>
    <t>Cómo completar esta hoja:</t>
  </si>
  <si>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Incluya toda otra información o comentario necesarios en la columna de </t>
    </r>
    <r>
      <rPr>
        <b/>
        <i/>
        <sz val="11"/>
        <color theme="1"/>
        <rFont val="Franklin Gothic Book"/>
        <family val="2"/>
      </rPr>
      <t>"Fuente/Comentarios"</t>
    </r>
    <r>
      <rPr>
        <i/>
        <sz val="11"/>
        <color theme="1"/>
        <rFont val="Franklin Gothic Book"/>
        <family val="2"/>
      </rPr>
      <t>.</t>
    </r>
  </si>
  <si>
    <t>Las celdas en naranja deben completarse</t>
  </si>
  <si>
    <t>Las celdas en celeste son para ingresar contenido facultativo</t>
  </si>
  <si>
    <t xml:space="preserve">Parte 1 - Información general </t>
  </si>
  <si>
    <r>
      <rPr>
        <b/>
        <i/>
        <u/>
        <sz val="14"/>
        <color rgb="FF000000"/>
        <rFont val="Franklin Gothic Book"/>
        <family val="2"/>
      </rPr>
      <t>Descripción</t>
    </r>
  </si>
  <si>
    <t>Ingresar datos en esta columna</t>
  </si>
  <si>
    <t>Fuente / Comentarios</t>
  </si>
  <si>
    <t>País o área</t>
  </si>
  <si>
    <t>Nombre del país o área</t>
  </si>
  <si>
    <t>Código ISO Alfa-3</t>
  </si>
  <si>
    <t>Denominación de la moneda nacional</t>
  </si>
  <si>
    <t>Moneda nacional ISO-4217</t>
  </si>
  <si>
    <t>Ejercicio fiscal comprendido en este archivo de datos</t>
  </si>
  <si>
    <t>Fiscal year covered by this data file</t>
  </si>
  <si>
    <t>Fecha de inicio</t>
  </si>
  <si>
    <t>Fecha de cierre</t>
  </si>
  <si>
    <t>Fuente de los datos</t>
  </si>
  <si>
    <t>Data source</t>
  </si>
  <si>
    <t>¿Existe un Informe EITI elaborado por un Administrador Independiente?</t>
  </si>
  <si>
    <t>¿Cómo se llama la empresa?</t>
  </si>
  <si>
    <t>Fecha en la que se hizo público el Informe EITI</t>
  </si>
  <si>
    <t>URL, Informe EITI</t>
  </si>
  <si>
    <t>¿El Gobierno divulga sistemáticamente los datos concernientes al EITI en un único lugar?</t>
  </si>
  <si>
    <t>Fecha de publicación de los datos concernientes al EITI</t>
  </si>
  <si>
    <t>Enlace al sitio web (URL) donde están los datos correspondientes al EITI</t>
  </si>
  <si>
    <t>¿Hay otros archivos relevantes?</t>
  </si>
  <si>
    <t>Sí</t>
  </si>
  <si>
    <t>Fecha en la que se hizo público el otro archivo</t>
  </si>
  <si>
    <t>URL</t>
  </si>
  <si>
    <r>
      <rPr>
        <b/>
        <u/>
        <sz val="11"/>
        <color theme="10"/>
        <rFont val="Franklin Gothic Book"/>
        <family val="2"/>
      </rPr>
      <t>Requisito EITI 7.2</t>
    </r>
    <r>
      <rPr>
        <b/>
        <sz val="11"/>
        <color rgb="FF000000"/>
        <rFont val="Franklin Gothic Book"/>
        <family val="2"/>
      </rPr>
      <t>:</t>
    </r>
    <r>
      <rPr>
        <b/>
        <sz val="11"/>
        <color rgb="FF000000"/>
        <rFont val="Franklin Gothic Book"/>
        <family val="2"/>
      </rPr>
      <t xml:space="preserve"> </t>
    </r>
    <r>
      <rPr>
        <b/>
        <sz val="11"/>
        <color rgb="FF000000"/>
        <rFont val="Franklin Gothic Book"/>
        <family val="2"/>
      </rPr>
      <t>Accesibilidad y apertura de los datos</t>
    </r>
  </si>
  <si>
    <t>¿Tiene el Gobierno una política de datos abiertos?</t>
  </si>
  <si>
    <t>Data coverage / scope</t>
  </si>
  <si>
    <t>Archivos / portal de datos abiertos</t>
  </si>
  <si>
    <t>&lt;URL&gt;</t>
  </si>
  <si>
    <t>Extensión / alcance de los datos</t>
  </si>
  <si>
    <t>Sectores comprendidos</t>
  </si>
  <si>
    <t>Petróleo</t>
  </si>
  <si>
    <t>Gas</t>
  </si>
  <si>
    <t>Minería (incluida la explotación de canteras)</t>
  </si>
  <si>
    <t>Otros sectores, ajenos a la etapa de exploración y producción</t>
  </si>
  <si>
    <t>En caso afirmativo, indicar el nombre (agregando nuevas filas en caso de haber más de uno)</t>
  </si>
  <si>
    <t>Cantidad de entidades gubernamentales informantes (incluidas las empresas de titularidad estatal receptoras)</t>
  </si>
  <si>
    <t>&lt; número &gt;</t>
  </si>
  <si>
    <t>Cantidad de empresas informantes (incluidas las empresas de titularidad estatal pagadoras)</t>
  </si>
  <si>
    <r>
      <rPr>
        <i/>
        <sz val="11"/>
        <color rgb="FF000000"/>
        <rFont val="Franklin Gothic Book"/>
        <family val="2"/>
      </rPr>
      <t>Moneda de la información presentada (</t>
    </r>
    <r>
      <rPr>
        <i/>
        <sz val="11"/>
        <color theme="10"/>
        <rFont val="Franklin Gothic Book"/>
        <family val="2"/>
      </rPr>
      <t>código de divisas ISO-4217</t>
    </r>
    <r>
      <rPr>
        <i/>
        <sz val="11"/>
        <color rgb="FF000000"/>
        <rFont val="Franklin Gothic Book"/>
        <family val="2"/>
      </rPr>
      <t>)</t>
    </r>
  </si>
  <si>
    <t xml:space="preserve">Tipo de cambio utilizado: 1 USD = </t>
  </si>
  <si>
    <t>Fuente del tipo de cambio (URL, …)</t>
  </si>
  <si>
    <r>
      <rPr>
        <b/>
        <u/>
        <sz val="11"/>
        <color theme="10"/>
        <rFont val="Franklin Gothic Book"/>
        <family val="2"/>
      </rPr>
      <t>Requisito EITI 4.7</t>
    </r>
    <r>
      <rPr>
        <b/>
        <sz val="11"/>
        <color rgb="FF000000"/>
        <rFont val="Franklin Gothic Book"/>
        <family val="2"/>
      </rPr>
      <t>:</t>
    </r>
    <r>
      <rPr>
        <b/>
        <sz val="11"/>
        <color rgb="FF000000"/>
        <rFont val="Franklin Gothic Book"/>
        <family val="2"/>
      </rPr>
      <t xml:space="preserve"> </t>
    </r>
    <r>
      <rPr>
        <b/>
        <sz val="11"/>
        <color rgb="FF000000"/>
        <rFont val="Franklin Gothic Book"/>
        <family val="2"/>
      </rPr>
      <t>Desglose</t>
    </r>
  </si>
  <si>
    <t>… por flujo de ingresos</t>
  </si>
  <si>
    <t>… por organismo gubernamental</t>
  </si>
  <si>
    <t>… por empresa</t>
  </si>
  <si>
    <t>… por proyecto</t>
  </si>
  <si>
    <t>Contact details: data submission</t>
  </si>
  <si>
    <t>Nombre e información de contacto de la persona que presenta el archivo</t>
  </si>
  <si>
    <t>Nombre</t>
  </si>
  <si>
    <t>Organización</t>
  </si>
  <si>
    <t>Correo electrónico</t>
  </si>
  <si>
    <t>Requisito 2.1: Marco legal</t>
  </si>
  <si>
    <t>Objetivo del Requisito 2.1</t>
  </si>
  <si>
    <t>Progreso en el cumplimiento del objetivo del requisito, que consiste en garantizar que el público comprenda todos los aspectos del marco regulatorio que rige las industrias extractivas, incluido el marco legal, el régimen fiscal, los roles de las entidades gubernamentales y las reformas.</t>
  </si>
  <si>
    <t>Requisito</t>
  </si>
  <si>
    <t>¿Cómo se divulga?</t>
  </si>
  <si>
    <t>¿En dónde se divulga sistemáticamente?</t>
  </si>
  <si>
    <t>¿En dónde se divulga dentro del Informe EITI?</t>
  </si>
  <si>
    <t>Lagunas o deficiencias en cuanto a la exhaustividad, la calidad de los datos, el desglose y la accesibilidad que han sido identificadas (por el GMP, el AI u otras partes)</t>
  </si>
  <si>
    <t xml:space="preserve">Análisis y evaluación preliminar por parte del Secretariado Internacional </t>
  </si>
  <si>
    <t>Preguntas del Secretariado Internacional al GMP</t>
  </si>
  <si>
    <t>Respuestas del GMP a las preguntas del Secretariado Internacional</t>
  </si>
  <si>
    <t xml:space="preserve">Evaluación final del Secretariado Internacional </t>
  </si>
  <si>
    <t>Sector minero</t>
  </si>
  <si>
    <t>¿El Gobierno publica información sobre</t>
  </si>
  <si>
    <t>las leyes y regulaciones?</t>
  </si>
  <si>
    <t>&lt; ¿Mediante el régimen informativo del EITI o divulgación sistemática? &gt;</t>
  </si>
  <si>
    <t>Referencia a página del Informe EITI</t>
  </si>
  <si>
    <t>una descripción general de los roles de los organismos gubernamentales?</t>
  </si>
  <si>
    <t>el régimen de derechos sobre petróleo y minerales?</t>
  </si>
  <si>
    <t>el régimen fiscal?</t>
  </si>
  <si>
    <t>el nivel de devolución fiscal?</t>
  </si>
  <si>
    <t>reformas en curso o planificadas?</t>
  </si>
  <si>
    <t>Sector del petróleo y el gas</t>
  </si>
  <si>
    <t>Requisito 2.2: Otorgamiento de contratos y licencias</t>
  </si>
  <si>
    <t>Objetivo del Requisito 2.2</t>
  </si>
  <si>
    <t>Progreso en el cumplimiento del objetivo del requisito, que consiste en ofrecer al público un panorama general de las adjudicaciones y transferencias de licencias de petróleo, gas y minería, de los procedimientos establecidos por ley para la adjudicación y transferencia de licencias, y de si estos procedimientos se respetan o no en la práctica. Esto puede habilitar a las partes interesadas para identificar y abordar las eventuales deficiencias en el proceso de otorgamiento de licencias.</t>
  </si>
  <si>
    <t>Aplicabilidad del requisito</t>
  </si>
  <si>
    <t>¿El Requisito 2.2 resulta aplicable al período en examen?</t>
  </si>
  <si>
    <t>Sí / No</t>
  </si>
  <si>
    <t>Cantidad de adjudicaciones de licencias correspondientes al año en examen</t>
  </si>
  <si>
    <t>el/los proceso/s de adjudicación?</t>
  </si>
  <si>
    <t>y los criterios técnicos y financieros empleados?</t>
  </si>
  <si>
    <t>la existencia de desviaciones no irrelevantes respecto de los procedimientos establecidos por ley durante las adjudicaciones de licencias del período en examen?</t>
  </si>
  <si>
    <t>Cantidad de transferencias de licencias correspondientes al año en examen</t>
  </si>
  <si>
    <t xml:space="preserve">la cantidad e identidad de las licencias transferidas durante el período en examen? </t>
  </si>
  <si>
    <t>el/los proceso/s de transferencia?</t>
  </si>
  <si>
    <t>la existencia de desviaciones no irrelevantes respecto de los procedimientos establecidos por ley durante las transferencias de licencias del período en examen?</t>
  </si>
  <si>
    <t>el/los proceso/s o rondas de licitación?</t>
  </si>
  <si>
    <t>Comentarios del GMP acerca de la eficiencia:</t>
  </si>
  <si>
    <t>la cantidad e identidad de las licencias transferidas durante el período en examen?</t>
  </si>
  <si>
    <t>Requisito 2.3: Registros de licencias</t>
  </si>
  <si>
    <t>Objetivo del Requisito 2.3</t>
  </si>
  <si>
    <t>Progreso en el cumplimiento del objetivo del requisito, que consiste en garantizar que el público disponga de acceso a información exhaustiva sobre los derechos de propiedad concernientes a depósitos y proyectos de naturaleza extractiva.</t>
  </si>
  <si>
    <t>Registro de licencias para el sector minero</t>
  </si>
  <si>
    <t xml:space="preserve">Nombre del titular de la licencia: </t>
  </si>
  <si>
    <t xml:space="preserve">Coordenadas de la licencia: </t>
  </si>
  <si>
    <t xml:space="preserve">Fechas de solicitud, adjudicación y caducidad de la licencia: </t>
  </si>
  <si>
    <t>Materia(s) prima(s) comprendida(s) en las licencias:</t>
  </si>
  <si>
    <t>¿Se abarcan todas las licencias vigentes?</t>
  </si>
  <si>
    <t>¿Se abarcan todas las licencias pertenecientes a empresas de importancia relativa?</t>
  </si>
  <si>
    <t>Registro de licencias para el sector petrolero</t>
  </si>
  <si>
    <t>Requisito 2.4: Contratos</t>
  </si>
  <si>
    <t>Objetivo del Requisito 2.4</t>
  </si>
  <si>
    <t>Progreso en el cumplimiento del objetivo del requisito, que consiste en garantizar que el público disponga de acceso a todos los contratos que subyacen a las actividades extractivas (del 2021 en adelante, como mínimo), como base para que el público pueda comprender los derechos y obligaciones contractuales de las empresas que operan en las industrias extractivas del país.</t>
  </si>
  <si>
    <t>Política del Gobierno en materia de divulgación de contratos</t>
  </si>
  <si>
    <t>Para los contratos suscritos después del 1 de enero de 2021: ¿se divulga íntegramente el texto de los contratos, incluidos sus anexos y modificaciones?</t>
  </si>
  <si>
    <t>Para las licencias suscritas después del 1 de enero de 2021: ¿se divulga íntegramente el texto de las licencias, incluidos sus anexos y modificaciones?</t>
  </si>
  <si>
    <t>Registro de contratos para el sector minero</t>
  </si>
  <si>
    <t>Registro de contratos para el sector petrolero</t>
  </si>
  <si>
    <t>Registro de contratos para otro/s sector/es (agregar filas en caso de haber varios)</t>
  </si>
  <si>
    <t xml:space="preserve">¿Hay alguna lista de acceso público con todos los contratos vigentes de explotación y exploración? </t>
  </si>
  <si>
    <t xml:space="preserve">¿Hay contratos/licencias suscritos antes del 1 de enero de 2021 que se divulguen públicamente? </t>
  </si>
  <si>
    <t>Requisito 2.5: Beneficiarios reales</t>
  </si>
  <si>
    <t>Objetivo del Requisito 2.5</t>
  </si>
  <si>
    <t>Progreso en el cumplimiento del objetivo del requisito, que consiste en posibilitar que el público sepa quién posee y controla en última instancia las empresas que operan en las industrias extractivas del país, especialmente aquellas identificadas por el GMP como de alto riesgo, con el fin de ayudar a desalentar el ejercicio de prácticas inapropiadas en la gestión de los recursos extractivos.</t>
  </si>
  <si>
    <t>Política del Gobierno en materia de beneficiarios reales</t>
  </si>
  <si>
    <t>Definición del término “beneficiario real”</t>
  </si>
  <si>
    <t>Leyes, regulaciones o políticas sobre beneficiarios reales</t>
  </si>
  <si>
    <t>¿Se solicitan datos sobre los beneficiarios reales?</t>
  </si>
  <si>
    <t>¿Se divulgan datos sobre los beneficiarios reales?</t>
  </si>
  <si>
    <t>¿Los solicitantes y oferentes divulgan datos sobre los beneficiarios reales?</t>
  </si>
  <si>
    <t>Evaluación de las divulgaciones por parte del GMP</t>
  </si>
  <si>
    <t>Garantías de calidad para asegurar la fiabilidad de los datos</t>
  </si>
  <si>
    <t>Nombres de las bolsas de valores, en el caso de empresas cotizadas en bolsa</t>
  </si>
  <si>
    <t>¿Se divulga información sobre los propietarios legales?</t>
  </si>
  <si>
    <t>Registro de empresas (registro de propietarios legales)</t>
  </si>
  <si>
    <t>Registro de beneficiarios reales</t>
  </si>
  <si>
    <t>Requisito 2.6: Participación estatal</t>
  </si>
  <si>
    <t>Objetivo del Requisito 2.6</t>
  </si>
  <si>
    <t>Progreso en el cumplimiento del objetivo del requisito, que consiste en garantizar un mecanismo efectivo de transparencia y rendición de cuentas en pos de la correcta administración de las empresas de titularidad estatal y la participación estatal en general, al propiciar que el público comprenda si las empresas de titularidad estatal se gestionan de forma acorde al marco regulatorio pertinente. Esta información sirve de base para hacer que la contribución de las empresas de titularidad estatal a la economía nacional mejore continuamente, ya sea en términos financieros, económicos o sociales.</t>
  </si>
  <si>
    <t>¿El Requisito 2.6 resulta aplicable al período en examen?</t>
  </si>
  <si>
    <t>Aplicabilidad</t>
  </si>
  <si>
    <t>¿El Gobierno informa de qué modo participa en el sector extractivo?</t>
  </si>
  <si>
    <t>Relaciones financieras reguladas por ley</t>
  </si>
  <si>
    <t>¿Dónde se describen las normas de fuente legal atinentes a las relaciones financieras de las empresas de titularidad estatal con el Gobierno?</t>
  </si>
  <si>
    <t>¿Dónde se describen las normas de fuente legal atinentes a los derechos de las empresas de titularidad estatal a recibir transferencias del Gobierno?</t>
  </si>
  <si>
    <t>¿Dónde se describen las normas de fuente legal atinentes a la distribución de las ganancias de las empresas de titularidad estatal?</t>
  </si>
  <si>
    <t>¿Dónde se describen las normas de fuente legal atinentes a la posibilidad de las empresas de titularidad estatal de conservar las ganancias percibidas?</t>
  </si>
  <si>
    <t>¿Dónde se describen las normas de fuente legal atinentes a las reinversiones de las empresas de titularidad estatal?</t>
  </si>
  <si>
    <t>¿Dónde se describen las normas de fuente legal atinentes al financiamiento de terceros de las empresas de titularidad estatal?</t>
  </si>
  <si>
    <t>Relaciones financieras en la práctica</t>
  </si>
  <si>
    <t>Referencias a portales de empresas de titularidad estatal o sitio(s) web de la(s) compañía(s), por ejemplo, señaladas en el Informe (agregar filas en caso de haber varias empresas de titularidad estatal)</t>
  </si>
  <si>
    <t>Referencias al Estado Financiero Auditado de las compañías o empresas de titularidad estatal (agregar filas en caso de haber varias empresas de titularidad estatal)</t>
  </si>
  <si>
    <t>Titularidad estatal</t>
  </si>
  <si>
    <t>¿Dónde se divulga públicamente la información relativa a las participaciones del Estado o las empresas de titularidad estatal en el capital de compañías extractivas?</t>
  </si>
  <si>
    <t>¿Dónde se divulga públicamente la información relativa a los términos que rigen las participaciones del Estado o las empresas de titularidad estatal en el capital de compañías extractivas?</t>
  </si>
  <si>
    <t>¿Dónde se divulga públicamente la información relativa a las participaciones del Estado o las empresas de titularidad estatal en proyectos extractivos?</t>
  </si>
  <si>
    <t>¿Dónde se divulga públicamente la información relativa a los términos que rigen las participaciones del Estado o las empresas de titularidad estatal en proyectos extractivos?</t>
  </si>
  <si>
    <t>Préstamos y garantías</t>
  </si>
  <si>
    <t>¿Dónde se divulgan los préstamos y las garantías para préstamos que el Estado ha otorgado a compañías y proyectos extractivos?</t>
  </si>
  <si>
    <t>¿Dónde se divulgan los préstamos y las garantías para préstamos que las empresas de titularidad estatal han otorgado a compañías y proyectos extractivos?</t>
  </si>
  <si>
    <t>Gobierno corporativo</t>
  </si>
  <si>
    <t>¿Dónde se divulga públicamente la información relativa al gobierno corporativo de las empresas de titularidad estatal?</t>
  </si>
  <si>
    <t>Requisito 3.1: Actividades de exploración</t>
  </si>
  <si>
    <t>Objetivo del Requisito 3.1</t>
  </si>
  <si>
    <t>Progreso en el cumplimiento del objetivo del requisito, que consiste en garantizar que el público disponga de acceso a un panorama general del sector extractivo del país y su potencial, incluidas las actividades exploratorias recientes, en curso y planificadas de carácter significativo.</t>
  </si>
  <si>
    <t>Reseña general de las industrias extractivas</t>
  </si>
  <si>
    <t>Reseña general de las empresas clave de las industrias extractivas</t>
  </si>
  <si>
    <t>Reseña general de las actividades de exploración de carácter significativo</t>
  </si>
  <si>
    <t>Requisito 3.2: Datos sobre producción</t>
  </si>
  <si>
    <t>Objetivo del Requisito 3.2</t>
  </si>
  <si>
    <t>Progreso en el cumplimiento del objetivo del requisito, que consiste en garantizar que el público comprenda los niveles de producción de la(s) materia(s) prima(s) extractiva(s) y la valuación de las materias primas extractivas producidas, como base para el abordaje de cuestiones relativas a la producción en el sector extractivo.</t>
  </si>
  <si>
    <t>¿El Requisito 3.2 resulta aplicable al período en examen?</t>
  </si>
  <si>
    <t>(Códigos del Sistema Armonizado)</t>
  </si>
  <si>
    <t>Divulgación de volúmenes de producción</t>
  </si>
  <si>
    <t>Divulgación de valores de producción</t>
  </si>
  <si>
    <t>Petróleo crudo (2709), volumen</t>
  </si>
  <si>
    <t>Sm3</t>
  </si>
  <si>
    <t>USD</t>
  </si>
  <si>
    <t>Gas natural (2711), volumen</t>
  </si>
  <si>
    <t>Sm3 e.p.</t>
  </si>
  <si>
    <t>Oro (7108), volumen</t>
  </si>
  <si>
    <t>oz</t>
  </si>
  <si>
    <t>Plata (7106), volumen</t>
  </si>
  <si>
    <t>Carbón (2701), volumen</t>
  </si>
  <si>
    <t>Toneladas métricas</t>
  </si>
  <si>
    <t>Cobre (2603), volumen</t>
  </si>
  <si>
    <t>Agregar materias primas aquí, volumen</t>
  </si>
  <si>
    <t xml:space="preserve">Requisito 3.3: Datos sobre exportaciones </t>
  </si>
  <si>
    <t>Objetivo del Requisito 3.3</t>
  </si>
  <si>
    <t>Progreso en el cumplimiento del objetivo del requisito, que consiste en garantizar que el público comprenda los niveles de exportación de la(s) materia(s) prima(s) extractiva(s) y la valuación de las materias primas extractivas exportadas, como base para el abordaje de cuestiones relativas a la exportación en el sector extractivo.</t>
  </si>
  <si>
    <t>¿El Requisito 3.3 resulta aplicable al período en examen?</t>
  </si>
  <si>
    <t>Divulgación de volúmenes de exportación</t>
  </si>
  <si>
    <t>Divulgación de valores de exportación</t>
  </si>
  <si>
    <t>&lt;Seleccionar unidad&gt;</t>
  </si>
  <si>
    <t>Requisito 4.1: Divulgación exhaustiva de impuestos e ingresos</t>
  </si>
  <si>
    <t>Objetivo del Requisito 4.1</t>
  </si>
  <si>
    <t>Progreso en el cumplimiento del objetivo del requisito, que consiste en garantizar que se divulguen exhaustivamente los pagos de las empresas y los ingresos gubernamentales correspondientes al petróleo, el gas y la minería, como base para que el público comprenda detalladamente cómo contribuyen las industrias extractivas a los ingresos del Gobierno.</t>
  </si>
  <si>
    <t>¿El Gobierno divulga íntegramente los ingresos del sector extractivo desglosados según el flujo de ingresos?</t>
  </si>
  <si>
    <t>¿Se encuentran disponibles públicamente las decisiones del GMP referidas al umbral de importancia relativa que se aplica a los flujos de ingresos?</t>
  </si>
  <si>
    <t>¿Se encuentran disponibles públicamente las decisiones del GMP referidas a los umbrales de importancia relativa que se aplican a las empresas?</t>
  </si>
  <si>
    <t>¿Se enumeran y describen públicamente los flujos de ingresos considerados de importancia relativa?</t>
  </si>
  <si>
    <t>¿Se han tenido en cuenta los flujos de ingresos enumerados en el Requisito 4.1.c? Si el GMP decidió excluir ciertos flujos de ingresos del alcance de las divulgaciones relativas al EITI, ¿se encuentran claramente documentados los motivos de su exclusión y sus valores?</t>
  </si>
  <si>
    <t>¿Ha identificado el GMP a las empresas que han realizado pagos de importancia relativa?</t>
  </si>
  <si>
    <t>¿Todas las empresas de importancia relativa han informado íntegramente la totalidad de sus pagos conforme a la definición de importancia relativa?</t>
  </si>
  <si>
    <t>¿Ha identificado el GMP a las entidades gubernamentales que han recibido ingresos de importancia relativa?</t>
  </si>
  <si>
    <t>¿Todas las entidades gubernamentales de importancia relativa han informado íntegramente la totalidad de lo recibido conforme a la definición de importancia relativa?</t>
  </si>
  <si>
    <t>¿El Gobierno ha informado íntegramente todos los ingresos, incluidos aquellos inferiores a los umbrales de importancia relativa? Nota: en el caso de ingresos vinculados a flujos inferiores al umbral de importancia relativa, esta información puede presentarse como una suma total, si se acompaña una explicación de cuáles son exactamente los flujos de ingresos incluidos en la suma total.</t>
  </si>
  <si>
    <t>Si las empresas o entidades gubernamentales que han pagado o recibido ingresos de importancia relativa no han presentado plantillas de divulgación, o no han divulgado íntegramente todos los pagos e ingresos, ¿las divulgaciones públicas han documentado estas cuestiones e incluido una evaluación del impacto en la exhaustividad del informe?</t>
  </si>
  <si>
    <t>Alcance de la conciliación</t>
  </si>
  <si>
    <t>¿Las empresas que han realizado pagos de importancia relativa al Gobierno han divulgado públicamente sus estados financieros auditados, o los principales elementos (es decir, el balance general, el estado de resultados, los flujos de efectivo) en el caso de no estar disponibles los estados financieros?</t>
  </si>
  <si>
    <r>
      <rPr>
        <i/>
        <sz val="11"/>
        <color theme="1"/>
        <rFont val="Franklin Gothic Book"/>
        <family val="2"/>
      </rPr>
      <t>1. Comience por el primer recuadro (</t>
    </r>
    <r>
      <rPr>
        <b/>
        <i/>
        <sz val="11"/>
        <color theme="1"/>
        <rFont val="Franklin Gothic Book"/>
        <family val="2"/>
      </rPr>
      <t>Lista de entidades gubernamentales informantes</t>
    </r>
    <r>
      <rPr>
        <i/>
        <sz val="11"/>
        <color theme="1"/>
        <rFont val="Franklin Gothic Book"/>
        <family val="2"/>
      </rPr>
      <t>), con el nombre de cada organismo gubernamental informante</t>
    </r>
  </si>
  <si>
    <r>
      <rPr>
        <i/>
        <sz val="11"/>
        <color theme="1"/>
        <rFont val="Franklin Gothic Book"/>
        <family val="2"/>
      </rPr>
      <t xml:space="preserve">3. Complete la </t>
    </r>
    <r>
      <rPr>
        <b/>
        <i/>
        <sz val="11"/>
        <color theme="1"/>
        <rFont val="Franklin Gothic Book"/>
        <family val="2"/>
      </rPr>
      <t xml:space="preserve">Lista de empresas informantes, </t>
    </r>
    <r>
      <rPr>
        <i/>
        <sz val="11"/>
        <color theme="1"/>
        <rFont val="Franklin Gothic Book"/>
        <family val="2"/>
      </rPr>
      <t>comenzando por la primera columna "Nombre completo de la empresa".</t>
    </r>
    <r>
      <rPr>
        <i/>
        <sz val="11"/>
        <color theme="1"/>
        <rFont val="Franklin Gothic Book"/>
        <family val="2"/>
      </rPr>
      <t xml:space="preserve"> </t>
    </r>
    <r>
      <rPr>
        <i/>
        <sz val="11"/>
        <color theme="1"/>
        <rFont val="Franklin Gothic Book"/>
        <family val="2"/>
      </rPr>
      <t>Ingrese la información conforme a lo indicado, llenando en cada fila cada una de las columnas antes de pasar a la siguiente.</t>
    </r>
  </si>
  <si>
    <r>
      <rPr>
        <i/>
        <sz val="11"/>
        <color theme="1"/>
        <rFont val="Franklin Gothic Book"/>
        <family val="2"/>
      </rPr>
      <t xml:space="preserve">4. Complete la </t>
    </r>
    <r>
      <rPr>
        <b/>
        <i/>
        <sz val="11"/>
        <color theme="1"/>
        <rFont val="Franklin Gothic Book"/>
        <family val="2"/>
      </rPr>
      <t xml:space="preserve">Lista de proyectos informantes, </t>
    </r>
    <r>
      <rPr>
        <i/>
        <sz val="11"/>
        <color theme="1"/>
        <rFont val="Franklin Gothic Book"/>
        <family val="2"/>
      </rPr>
      <t>comenzando por la primera columna "Nombre completo del proyecto"</t>
    </r>
  </si>
  <si>
    <t>Proporcione una lista de todas las entidades informantes, junto con la información pertinente</t>
  </si>
  <si>
    <t>Lista de entidades gubernamentales informantes</t>
  </si>
  <si>
    <t>Nombre completo del organismo</t>
  </si>
  <si>
    <t>Tipo de organismo</t>
  </si>
  <si>
    <t>Número identificatorio (si corresponde)</t>
  </si>
  <si>
    <t>¿Presentó plantillas de divulgación?</t>
  </si>
  <si>
    <t>¿Observó las garantías de calidad del GMP?</t>
  </si>
  <si>
    <t>Total informado</t>
  </si>
  <si>
    <t>&lt; Sí / No / Parcialmente &gt;</t>
  </si>
  <si>
    <t>Gobierno central</t>
  </si>
  <si>
    <t>&lt;Usar Identificador de Entidad Jurídica si se dispone de él&gt;</t>
  </si>
  <si>
    <t>Otro organismo gubernamental</t>
  </si>
  <si>
    <t>&lt; Tipo de organismo &gt;</t>
  </si>
  <si>
    <t>Agregue nuevas filas según sea necesario, haciendo clic con el botón derecho en el número de fila ubicado a la izquierda y seleccionando "Insertar"</t>
  </si>
  <si>
    <t>Lista de empresas informantes</t>
  </si>
  <si>
    <t>Referencias identificatorias de la empresa</t>
  </si>
  <si>
    <t>Nombre completo de la empresa</t>
  </si>
  <si>
    <t>Tipo de empresa</t>
  </si>
  <si>
    <t>Número identificatorio de la empresa</t>
  </si>
  <si>
    <t>Sector</t>
  </si>
  <si>
    <t>Materias primas (separadas por comas)</t>
  </si>
  <si>
    <t xml:space="preserve">Cotización bursátil o sitio web de la empresa </t>
  </si>
  <si>
    <t>Estado financiero auditado (o balance general/flujos de efectivo/estado de resultados, si no se dispone de aquél)</t>
  </si>
  <si>
    <t>Informe de pagos a Gobiernos</t>
  </si>
  <si>
    <t>&lt; Tipo de empresa &gt;</t>
  </si>
  <si>
    <t>Minería</t>
  </si>
  <si>
    <t>&lt;Elegir sector&gt;</t>
  </si>
  <si>
    <t>Lista de proyectos informantes</t>
  </si>
  <si>
    <t>Nombre completo del proyecto</t>
  </si>
  <si>
    <t>Número(s) de referencia del acuerdo legal: contrato, licencia, arrendamiento, concesión, ...</t>
  </si>
  <si>
    <t>Empresas afiliadas, comenzando con la Titular de la explotación</t>
  </si>
  <si>
    <t>Materias primas (un producto/fila)</t>
  </si>
  <si>
    <t>Estado</t>
  </si>
  <si>
    <t>Producción (volumen)</t>
  </si>
  <si>
    <t>Unidad</t>
  </si>
  <si>
    <t>Producción (valor)</t>
  </si>
  <si>
    <t>Moneda</t>
  </si>
  <si>
    <t>&lt; XXX &gt;</t>
  </si>
  <si>
    <t>Producción</t>
  </si>
  <si>
    <t>Cobre (2603)</t>
  </si>
  <si>
    <t>Oro (7108)</t>
  </si>
  <si>
    <t>Summary data template</t>
  </si>
  <si>
    <r>
      <rPr>
        <i/>
        <sz val="11"/>
        <color theme="1"/>
        <rFont val="Franklin Gothic Book"/>
        <family val="2"/>
      </rPr>
      <t xml:space="preserve">3. Elija el </t>
    </r>
    <r>
      <rPr>
        <b/>
        <i/>
        <sz val="11"/>
        <color rgb="FF000000"/>
        <rFont val="Franklin Gothic Book"/>
        <family val="2"/>
      </rPr>
      <t>Sector</t>
    </r>
    <r>
      <rPr>
        <i/>
        <sz val="11"/>
        <color rgb="FF000000"/>
        <rFont val="Franklin Gothic Book"/>
        <family val="2"/>
      </rPr>
      <t xml:space="preserve"> y la </t>
    </r>
    <r>
      <rPr>
        <b/>
        <i/>
        <sz val="11"/>
        <color rgb="FF000000"/>
        <rFont val="Franklin Gothic Book"/>
        <family val="2"/>
      </rPr>
      <t>Clasificación de las EFP</t>
    </r>
    <r>
      <rPr>
        <i/>
        <sz val="11"/>
        <color rgb="FF000000"/>
        <rFont val="Franklin Gothic Book"/>
        <family val="2"/>
      </rPr>
      <t xml:space="preserve"> a los que corresponden estos ingresos.</t>
    </r>
    <r>
      <rPr>
        <i/>
        <sz val="11"/>
        <color rgb="FF000000"/>
        <rFont val="Franklin Gothic Book"/>
        <family val="2"/>
      </rPr>
      <t xml:space="preserve"> </t>
    </r>
    <r>
      <rPr>
        <i/>
        <sz val="11"/>
        <color rgb="FF000000"/>
        <rFont val="Franklin Gothic Book"/>
        <family val="2"/>
      </rPr>
      <t xml:space="preserve">Utilice la información orientativa brindada en el </t>
    </r>
    <r>
      <rPr>
        <i/>
        <u/>
        <sz val="11"/>
        <color rgb="FF000000"/>
        <rFont val="Franklin Gothic Book"/>
        <family val="2"/>
      </rPr>
      <t>Marco de las EFP para el régimen informativo del EITI.</t>
    </r>
    <r>
      <rPr>
        <i/>
        <u/>
        <sz val="11"/>
        <color rgb="FF000000"/>
        <rFont val="Franklin Gothic Book"/>
        <family val="2"/>
      </rPr>
      <t xml:space="preserve"> </t>
    </r>
    <r>
      <rPr>
        <sz val="11"/>
        <color rgb="FF000000"/>
        <rFont val="Franklin Gothic Book"/>
        <family val="2"/>
      </rPr>
      <t>En caso de que no sea posible desglosar un determinado flujo de ingresos por sector, elija "Otro".</t>
    </r>
  </si>
  <si>
    <r>
      <rPr>
        <i/>
        <sz val="11"/>
        <color theme="1"/>
        <rFont val="Franklin Gothic Book"/>
        <family val="2"/>
      </rPr>
      <t>4.</t>
    </r>
    <r>
      <rPr>
        <i/>
        <sz val="11"/>
        <color theme="1"/>
        <rFont val="Franklin Gothic Book"/>
        <family val="2"/>
      </rPr>
      <t xml:space="preserve"> </t>
    </r>
    <r>
      <rPr>
        <i/>
        <sz val="11"/>
        <color theme="1"/>
        <rFont val="Franklin Gothic Book"/>
        <family val="2"/>
      </rPr>
      <t xml:space="preserve">En la columna </t>
    </r>
    <r>
      <rPr>
        <b/>
        <i/>
        <sz val="11"/>
        <color rgb="FF000000"/>
        <rFont val="Franklin Gothic Book"/>
        <family val="2"/>
      </rPr>
      <t>Valor del ingreso</t>
    </r>
    <r>
      <rPr>
        <i/>
        <sz val="11"/>
        <color rgb="FF000000"/>
        <rFont val="Franklin Gothic Book"/>
        <family val="2"/>
      </rPr>
      <t>, ingrese la cifra total de cada flujo de ingresos declarado por el Gobierno, incluidos los ingresos no conciliados.</t>
    </r>
  </si>
  <si>
    <t xml:space="preserve"> Recuerde: deben excluirse las sumas que los Gobiernos reciben de las empresas por cuenta de sus empleados (p. ej. los impuestos a las ganancias deducidos directamente del salario, los aportes de los empleados a la seguridad social, las retenciones fiscales), ya que no se consideran pagos de las empresas al Gobierno.</t>
  </si>
  <si>
    <t>5. En caso de haber pagos en el Informe EITI que no puedan atribuirse a las categorías de las EFP, enumérelos en el recuadro titulado "Información adicional" que aparece más abajo.</t>
  </si>
  <si>
    <t>Ingresos gubernamentales totales provenientes del sector extractivo (utilizando las EFP)</t>
  </si>
  <si>
    <t>Marco de las EFP para el régimen informativo del EITI</t>
  </si>
  <si>
    <r>
      <rPr>
        <i/>
        <u/>
        <sz val="11"/>
        <color theme="10"/>
        <rFont val="Franklin Gothic Book"/>
        <family val="2"/>
      </rPr>
      <t>Requisito EITI 5.1.b</t>
    </r>
    <r>
      <rPr>
        <i/>
        <sz val="11"/>
        <color rgb="FF000000"/>
        <rFont val="Franklin Gothic Book"/>
        <family val="2"/>
      </rPr>
      <t>:</t>
    </r>
    <r>
      <rPr>
        <i/>
        <sz val="11"/>
        <color rgb="FF000000"/>
        <rFont val="Franklin Gothic Book"/>
        <family val="2"/>
      </rPr>
      <t xml:space="preserve"> </t>
    </r>
    <r>
      <rPr>
        <i/>
        <sz val="11"/>
        <color rgb="FF000000"/>
        <rFont val="Franklin Gothic Book"/>
        <family val="2"/>
      </rPr>
      <t>Clasificación de los ingresos</t>
    </r>
  </si>
  <si>
    <t>GFS Level 1</t>
  </si>
  <si>
    <t>GFS Level 2</t>
  </si>
  <si>
    <t>GFS Level 3</t>
  </si>
  <si>
    <t>GFS Level 4</t>
  </si>
  <si>
    <t>Clasificación según EFP</t>
  </si>
  <si>
    <t>Denominación del flujo de ingresos</t>
  </si>
  <si>
    <t>Entidad gubernamental</t>
  </si>
  <si>
    <t>Valor del ingreso</t>
  </si>
  <si>
    <t>¿Qué son las EFP?</t>
  </si>
  <si>
    <t>Las EFP, o Estadísticas de Finanzas Públicas, constituyen un marco internacional para clasificar los flujos de ingresos de modo tal que puedan compararse entre países y períodos. Véase el ejemplo completo del marco incluido a continuación. El marco que se utiliza más abajo ha sido desarrollado por el FMI y el Secretariado Internacional EITI.
La letra E en los códigos de las EFP indica que estos códigos se utilizan únicamente para los ingresos provenientes de empresas extractivas. Los dígitos a la derecha están pensados específicamente para las empresas del sector extractivo.</t>
  </si>
  <si>
    <t>Regalías (1415E1)</t>
  </si>
  <si>
    <r>
      <rPr>
        <i/>
        <u/>
        <sz val="11"/>
        <color rgb="FF000000"/>
        <rFont val="Franklin Gothic Book"/>
        <family val="2"/>
      </rPr>
      <t>Para obtener más orientación, ingrese a</t>
    </r>
    <r>
      <rPr>
        <u/>
        <sz val="11"/>
        <color theme="10"/>
        <rFont val="Franklin Gothic Book"/>
        <family val="2"/>
      </rPr>
      <t xml:space="preserve"> </t>
    </r>
    <r>
      <rPr>
        <b/>
        <u/>
        <sz val="11"/>
        <color theme="10"/>
        <rFont val="Franklin Gothic Book"/>
        <family val="2"/>
      </rPr>
      <t>https://eiti.org/es/documento/plantilla-datos-resumidos-eiti</t>
    </r>
  </si>
  <si>
    <r>
      <rPr>
        <i/>
        <u/>
        <sz val="11"/>
        <color rgb="FF000000"/>
        <rFont val="Franklin Gothic Book"/>
        <family val="2"/>
      </rPr>
      <t xml:space="preserve">o, </t>
    </r>
    <r>
      <rPr>
        <b/>
        <u/>
        <sz val="11"/>
        <color theme="10"/>
        <rFont val="Franklin Gothic Book"/>
        <family val="2"/>
      </rPr>
      <t>https://www.imf.org/external/np/sta/gfsm/</t>
    </r>
  </si>
  <si>
    <t>Total en USD</t>
  </si>
  <si>
    <t>Información adicional</t>
  </si>
  <si>
    <t>Toda información adicional que no reúna las condiciones para ser incluida en la tabla precedente, añádala a continuación como comentarios.</t>
  </si>
  <si>
    <t>Comentario 1</t>
  </si>
  <si>
    <t>Incluir comentarios aquí. Las retenciones fiscales y los impuestos deducidos directamente del salario no se pagan por cuenta de las empresas, por lo cual deberían excluirse</t>
  </si>
  <si>
    <t>Comentario 2</t>
  </si>
  <si>
    <t>Inserte filas adicionales según sea necesario. P. ej. la siguiente tabla comprende los ingresos excluidos</t>
  </si>
  <si>
    <t>Montos deducidos directamente del salario</t>
  </si>
  <si>
    <t>Autoridad de ingresos públicos</t>
  </si>
  <si>
    <t>Retención fiscal</t>
  </si>
  <si>
    <t>Total</t>
  </si>
  <si>
    <t>Comentario 3</t>
  </si>
  <si>
    <t>Incluir comentarios aquí.</t>
  </si>
  <si>
    <t>Comentario 4</t>
  </si>
  <si>
    <t>Comentario 5</t>
  </si>
  <si>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Indique si el flujo de pago (i) </t>
    </r>
    <r>
      <rPr>
        <b/>
        <i/>
        <sz val="11"/>
        <color theme="1"/>
        <rFont val="Franklin Gothic Book"/>
        <family val="2"/>
      </rPr>
      <t>se impone sobre proyectos</t>
    </r>
    <r>
      <rPr>
        <i/>
        <sz val="11"/>
        <color theme="1"/>
        <rFont val="Franklin Gothic Book"/>
        <family val="2"/>
      </rPr>
      <t xml:space="preserve"> y (ii) </t>
    </r>
    <r>
      <rPr>
        <b/>
        <i/>
        <sz val="11"/>
        <color theme="1"/>
        <rFont val="Franklin Gothic Book"/>
        <family val="2"/>
      </rPr>
      <t>se informa por proyecto</t>
    </r>
  </si>
  <si>
    <r>
      <rPr>
        <i/>
        <sz val="11"/>
        <color theme="1"/>
        <rFont val="Franklin Gothic Book"/>
        <family val="2"/>
      </rPr>
      <t>5.</t>
    </r>
    <r>
      <rPr>
        <i/>
        <sz val="11"/>
        <color theme="1"/>
        <rFont val="Franklin Gothic Book"/>
        <family val="2"/>
      </rPr>
      <t xml:space="preserve"> </t>
    </r>
    <r>
      <rPr>
        <i/>
        <sz val="11"/>
        <color theme="1"/>
        <rFont val="Franklin Gothic Book"/>
        <family val="2"/>
      </rPr>
      <t xml:space="preserve">Indique el </t>
    </r>
    <r>
      <rPr>
        <b/>
        <i/>
        <sz val="11"/>
        <color theme="1"/>
        <rFont val="Franklin Gothic Book"/>
        <family val="2"/>
      </rPr>
      <t>valor del ingreso</t>
    </r>
    <r>
      <rPr>
        <i/>
        <sz val="11"/>
        <color theme="1"/>
        <rFont val="Franklin Gothic Book"/>
        <family val="2"/>
      </rPr>
      <t xml:space="preserve"> </t>
    </r>
    <r>
      <rPr>
        <i/>
        <u/>
        <sz val="11"/>
        <color theme="1"/>
        <rFont val="Franklin Gothic Book"/>
        <family val="2"/>
      </rPr>
      <t xml:space="preserve">tal como lo ha </t>
    </r>
    <r>
      <rPr>
        <i/>
        <u/>
        <sz val="11"/>
        <color theme="1"/>
        <rFont val="Franklin Gothic Book"/>
        <family val="2"/>
      </rPr>
      <t>divulgado el Gobierno</t>
    </r>
    <r>
      <rPr>
        <i/>
        <sz val="11"/>
        <color theme="1"/>
        <rFont val="Franklin Gothic Book"/>
        <family val="2"/>
      </rPr>
      <t xml:space="preserve"> y todo </t>
    </r>
    <r>
      <rPr>
        <b/>
        <i/>
        <sz val="11"/>
        <color theme="1"/>
        <rFont val="Franklin Gothic Book"/>
        <family val="2"/>
      </rPr>
      <t>comentario</t>
    </r>
    <r>
      <rPr>
        <i/>
        <sz val="11"/>
        <color theme="1"/>
        <rFont val="Franklin Gothic Book"/>
        <family val="2"/>
      </rPr>
      <t xml:space="preserve"> que resulte aplicable</t>
    </r>
  </si>
  <si>
    <t>Ingresos del Gobierno por empresa y proyecto</t>
  </si>
  <si>
    <r>
      <rPr>
        <b/>
        <i/>
        <u/>
        <sz val="11"/>
        <color theme="10"/>
        <rFont val="Franklin Gothic Book"/>
        <family val="2"/>
      </rPr>
      <t>Requisito EITI 4.1.c</t>
    </r>
    <r>
      <rPr>
        <b/>
        <i/>
        <sz val="11"/>
        <color rgb="FF000000"/>
        <rFont val="Franklin Gothic Book"/>
        <family val="2"/>
      </rPr>
      <t>:</t>
    </r>
    <r>
      <rPr>
        <b/>
        <i/>
        <sz val="11"/>
        <color rgb="FF000000"/>
        <rFont val="Franklin Gothic Book"/>
        <family val="2"/>
      </rPr>
      <t xml:space="preserve"> </t>
    </r>
    <r>
      <rPr>
        <b/>
        <i/>
        <sz val="11"/>
        <color rgb="FF000000"/>
        <rFont val="Franklin Gothic Book"/>
        <family val="2"/>
      </rPr>
      <t xml:space="preserve">Pagos de empresas ;  </t>
    </r>
    <r>
      <rPr>
        <b/>
        <i/>
        <u/>
        <sz val="11"/>
        <color rgb="FF0076AF"/>
        <rFont val="Franklin Gothic Book"/>
        <family val="2"/>
      </rPr>
      <t>Requisito 4.7</t>
    </r>
    <r>
      <rPr>
        <b/>
        <i/>
        <sz val="11"/>
        <color rgb="FF000000"/>
        <rFont val="Franklin Gothic Book"/>
        <family val="2"/>
      </rPr>
      <t>:</t>
    </r>
    <r>
      <rPr>
        <b/>
        <i/>
        <sz val="11"/>
        <color rgb="FF000000"/>
        <rFont val="Franklin Gothic Book"/>
        <family val="2"/>
      </rPr>
      <t xml:space="preserve"> </t>
    </r>
    <r>
      <rPr>
        <b/>
        <i/>
        <sz val="11"/>
        <color rgb="FF000000"/>
        <rFont val="Franklin Gothic Book"/>
        <family val="2"/>
      </rPr>
      <t>Presentación de información a nivel de proyecto</t>
    </r>
  </si>
  <si>
    <t>Empresa</t>
  </si>
  <si>
    <t>Se impone sobre proyectos (S/N)</t>
  </si>
  <si>
    <t>Se informa por proyecto (S/N)</t>
  </si>
  <si>
    <t>Nombre del proyecto</t>
  </si>
  <si>
    <t>Moneda de la información</t>
  </si>
  <si>
    <t>Pago realizado en especie (S/N)</t>
  </si>
  <si>
    <t>Volumen en especie (si corresponde)</t>
  </si>
  <si>
    <t>Unidad (si corresponde)</t>
  </si>
  <si>
    <t>Comentarios</t>
  </si>
  <si>
    <t>¿La empresa ha presentado las garantías de calidad requeridas para sus divulgaciones?</t>
  </si>
  <si>
    <t>No</t>
  </si>
  <si>
    <t>Sí/No</t>
  </si>
  <si>
    <t>Requisito 4.2: Ingresos en especie</t>
  </si>
  <si>
    <t>Objetivo del Requisito 4.2</t>
  </si>
  <si>
    <t>Progreso en el cumplimiento del objetivo del requisito, que consiste en garantizar la transparencia en la venta de los ingresos en especie de minerales, petróleo y gas, con el fin de posibilitar que el público pueda evaluar si los valores de las ventas corresponden a los valores de mercado y garantizar la rastreabilidad del dinero producido por la venta de dichas materias primas destinado al tesoro nacional.</t>
  </si>
  <si>
    <t>¿El Requisito 4.2 resulta aplicable al período en examen?</t>
  </si>
  <si>
    <t>¿El dinero producido por las ventas de ingresos en especie del Estado en el período en examen fue considerado de importancia relativa por el GMP?</t>
  </si>
  <si>
    <t>¿El Gobierno divulga datos sobre los ingresos en especie y las ventas de la porción de la producción que corresponde al Estado?</t>
  </si>
  <si>
    <t>En caso afirmativo, ¿cuál fue el volumen recibido?</t>
  </si>
  <si>
    <t>En caso afirmativo, ¿qué se vendió?</t>
  </si>
  <si>
    <t>En caso afirmativo, ¿las divulgaciones incluyen los pagos relacionados con acuerdos de permuta financiera y préstamos respaldados por recursos, en los casos en que corresponde?</t>
  </si>
  <si>
    <t>En caso afirmativo, ¿el GMP tuvo en cuenta si las divulgaciones deberían desglosarse por cada venta individual, tipo de producto y precio?</t>
  </si>
  <si>
    <t>En caso afirmativo, ¿las divulgaciones públicas incluyen información como, por ejemplo, el tipo de producto, precio, mercado y volumen de venta, propiedad del producto vendido y naturaleza del contrato?</t>
  </si>
  <si>
    <t>En caso afirmativo, ¿las divulgaciones públicas incluyen una descripción del proceso de selección de las empresas adquirentes, los criterios técnicos y financieros utilizados para realizar dicha elección, la lista de empresas adquirentes seleccionadas, las eventuales desviaciones materiales del marco legal y regulatorio pertinente que rige la selección de las empresas adquirentes, y los acuerdos de venta asociados?</t>
  </si>
  <si>
    <t>En caso afirmativo, ¿las empresas que han adquirido petróleo, gas y minerales del Estado, incluidas las empresas de titularidad estatal (o terceros designados) divulgaron los volúmenes recibidos del Estado o la empresa de titularidad estatal y los pagos efectuados por la compra de petróleo, gas y minerales sólidos?</t>
  </si>
  <si>
    <t>En caso afirmativo, ¿el GMP tuvo en cuenta la fiabilidad de los datos sobre ingresos en especie y los esfuerzos adicionales realizados para abordar toda laguna, incongruencia e irregularidad en la información divulgada de conformidad con el Requisito 4.9?</t>
  </si>
  <si>
    <t>En caso afirmativo, ¿cuál fue el valor total de los ingresos transferidos al Estado por la venta de petróleo, gas y minerales?</t>
  </si>
  <si>
    <t>Requisito 4.3: Acuerdos de provisión de infraestructura y permuta</t>
  </si>
  <si>
    <t>Objetivo del Requisito 4.3</t>
  </si>
  <si>
    <t>Progreso en el cumplimiento del objetivo del requisito, que consiste en garantizar que el público comprenda los acuerdos de provisión de infraestructura y permuta, que representan una porción significativa de los beneficios gubernamentales derivados de un proyecto extractivo, proporcional a otros pagos de empresas e ingresos gubernamentales en efectivo correspondientes al petróleo, el gas y la minería, como base para poder establecer comparaciones con los acuerdos tradicionales.</t>
  </si>
  <si>
    <t>¿El Requisito 4.3 resulta aplicable al período en examen?</t>
  </si>
  <si>
    <t>¿El Gobierno divulga información sobre los acuerdos de infraestructura y permuta?</t>
  </si>
  <si>
    <t>En caso afirmativo, ¿las divulgaciones públicas ofrecen una explicación de los términos fundamentales de los acuerdos?</t>
  </si>
  <si>
    <t>En caso afirmativo, ¿las divulgaciones públicas ofrecen una explicación de los recursos comprometidos por el Estado en virtud de estos acuerdos?</t>
  </si>
  <si>
    <t>En caso afirmativo, ¿cuál fue el valor total de los recursos comprometidos por el Estado en virtud de estos acuerdos?</t>
  </si>
  <si>
    <t>En caso afirmativo, ¿las divulgaciones públicas ofrecen una explicación del valor del flujo de beneficios de compensación (p. ej. obras de infraestructura) en virtud de estos acuerdos?</t>
  </si>
  <si>
    <t>En caso afirmativo, ¿cuál fue el valor total del flujo de beneficios de compensación (p. ej. obras de infraestructura) en virtud de estos acuerdos?</t>
  </si>
  <si>
    <t>En caso afirmativo, ¿las divulgaciones públicas ofrecen una explicación de la importancia relativa de estos acuerdos con respecto a los contratos tradicionales?</t>
  </si>
  <si>
    <t>¿Ha adoptado el GMP un procedimiento para abordar la calidad y garantía de los datos correspondientes a la información precedente, de conformidad con el Requisito 4.9?</t>
  </si>
  <si>
    <t>Requisito 4.4: Ingresos por transporte</t>
  </si>
  <si>
    <t>Objetivo del Requisito 4.4</t>
  </si>
  <si>
    <t>Progreso en el cumplimiento del objetivo del requisito, que consiste en garantizar la transparencia de los ingresos del Gobierno y las empresas de titularidad estatal provenientes del traslado de petróleo, gas y minerales, como base para promover una mayor rendición de cuentas en los acuerdos de transporte de materias primas extractivas que involucran al Estado o a empresas de titularidad estatal.</t>
  </si>
  <si>
    <t>¿El Requisito 4.4 resulta aplicable al período en examen?</t>
  </si>
  <si>
    <t>¿El Gobierno divulga información sobre los ingresos por transporte?</t>
  </si>
  <si>
    <t>En caso afirmativo, ¿se han divulgado íntegramente estos flujos de ingresos, con niveles de desglose proporcionales a los de otros pagos y flujos de ingresos (4.7), prestando adecuada atención a la calidad de los datos (4.9)?</t>
  </si>
  <si>
    <t>En caso afirmativo, ¿cuál fue el valor total de los ingresos recibidos por el transporte de materias primas?</t>
  </si>
  <si>
    <t>En caso afirmativo, ¿ha abarcado la implementación del EITI otras divulgaciones adicionales de conformidad con el Requisito 4.4.i-v?</t>
  </si>
  <si>
    <t>En caso negativo, ¿ha documentado y explicado el GMP los obstáculos para suministrar esta información y los eventuales planes del Gobierno para superarlos?</t>
  </si>
  <si>
    <t>Requisito 4.5: Transacciones entre empresas de titularidad estatal y entidades gubernamentales</t>
  </si>
  <si>
    <t>Objetivo del Requisito 4.5</t>
  </si>
  <si>
    <t>Progreso en el cumplimiento del objetivo del requisito, que consiste en garantizar la rastreabilidad de los pagos y transferencias que involucran a las empresas de titularidad estatal, y fortalecer la comprensión del público en cuanto a si los ingresos devengados a favor del Estado le son efectivamente transferidos, y el nivel de apoyo financiero estatal que reciben las empresas de titularidad estatal.</t>
  </si>
  <si>
    <t>¿El Requisito 4.5 resulta aplicable al período en examen?</t>
  </si>
  <si>
    <t>¿El Gobierno divulga información sobre las transacciones de las empresas de titularidad estatal?</t>
  </si>
  <si>
    <t>En caso afirmativo, ¿el GMP considera de importancia relativa los pagos de las compañías a las empresas de titularidad estatal?</t>
  </si>
  <si>
    <t>En caso afirmativo, ¿cuál fue el valor total de los ingresos que las empresas de titularidad estatal recibieron de las compañías?</t>
  </si>
  <si>
    <t>En caso afirmativo, ¿el GMP considera de importancia relativa las transferencias del Gobierno a las empresas de titularidad estatal?</t>
  </si>
  <si>
    <t>En caso afirmativo, ¿cuál fue el valor total de los ingresos que las empresas de titularidad estatal recibieron del Gobierno?</t>
  </si>
  <si>
    <t>En caso afirmativo, ¿el GMP considera de importancia relativa las transferencias de las empresas de titularidad estatal al Gobierno?</t>
  </si>
  <si>
    <t>En caso afirmativo, ¿cuál fue el valor total de los ingresos que el Gobierno recibió de las empresas de titularidad estatal?</t>
  </si>
  <si>
    <t>En caso afirmativo, ¿ha demostrado el GMP que las divulgaciones precedentes son exhaustivas y confiables?</t>
  </si>
  <si>
    <t>Requisito 4.6: Pagos subnacionales directos</t>
  </si>
  <si>
    <t>Objetivo del Requisito 4.6</t>
  </si>
  <si>
    <t>Progreso en el cumplimiento del objetivo del requisito, que consiste en posibilitar que las partes interesadas comprendan los beneficios que se devengan a favor de los gobiernos locales al propiciar la transparencia en los pagos directos de las empresas a las entidades subnacionales, y  fortalecer la supervisión del público sobre el modo en que los gobiernos subnacionales gestionan sus ingresos de origen extractivo generados en el ámbito interno.</t>
  </si>
  <si>
    <t>¿El Requisito 4.6 resulta aplicable al período en examen?</t>
  </si>
  <si>
    <t>¿El Gobierno divulga información sobre los pagos directos subnacionales?</t>
  </si>
  <si>
    <t>En caso afirmativo, ¿cuál fue el valor total de los ingresos subnacionales recibidos?</t>
  </si>
  <si>
    <t>En caso afirmativo, ¿todas las empresas divulgan públicamente sus pagos directos subnacionales de importancia relativa?</t>
  </si>
  <si>
    <t>En caso afirmativo, ¿todas las unidades gubernamentales locales divulgan públicamente los ingresos de importancia relativa recaudados por los pagos directos subnacionales de las empresas?</t>
  </si>
  <si>
    <t xml:space="preserve">En caso afirmativo, ¿ha adoptado el GMP un procedimiento para abordar la calidad y garantía de los datos correspondientes a los pagos subnacionales, de conformidad con el Requisito 4.9? </t>
  </si>
  <si>
    <t>Requisito 4.7: Nivel de desglose</t>
  </si>
  <si>
    <t>Objetivo del Requisito 4.7</t>
  </si>
  <si>
    <t>Progreso en el cumplimiento del objetivo del requisito, que consiste en garantizar que las divulgaciones públicas de los pagos de las empresas y los ingresos gubernamentales correspondientes al petróleo, el gas y la minería se desglosen de forma tal que el público pueda evaluar el grado en que el Gobierno es capaz de controlar los ingresos que percibe conforme a lo definido en su marco legal y fiscal, y que el Gobierno reciba lo que le corresponde por cada proyecto extractivo individual.</t>
  </si>
  <si>
    <t>¿Las divulgaciones públicas de los datos financieros (referentes a pagos de empresas e ingresos gubernamentales de importancia relativa) se encuentran desglosadas individualmente por cada empresa, entidad gubernamental y flujo de ingresos?</t>
  </si>
  <si>
    <t>¿Ha documentado el GMP qué tipos de acuerdos legales constituyen un proyecto, de conformidad con la definición del Requisito 4.7?</t>
  </si>
  <si>
    <t>¿Ha documentado el GMP qué acuerdos legales están significativamente interrelacionados o son de naturaleza omnicomprensiva?</t>
  </si>
  <si>
    <t>¿Ha documentado el GMP qué flujos de ingresos se exigen o imponen a nivel de acuerdos legales, y no a nivel de empresa?</t>
  </si>
  <si>
    <t>¿Se ha asegurado el GMP de que los datos sobre ingresos pertinentes se desglosen individualmente por cada proyecto?</t>
  </si>
  <si>
    <t>¿Qué porcentaje de los ingresos provenientes de pagos impuestos por proyecto se han informado por proyecto?</t>
  </si>
  <si>
    <t>Requisito 4.8: Puntualidad de los datos</t>
  </si>
  <si>
    <t>Objetivo del Requisito 4.8</t>
  </si>
  <si>
    <t>Progreso en el cumplimiento del objetivo del requisito, que consiste en garantizar que las divulgaciones públicas de los pagos de las empresas y los ingresos gubernamentales correspondientes al petróleo, el gas y la minería sean lo suficientemente puntuales para tener relevancia a los fines de influir en el debate público y la creación de políticas.</t>
  </si>
  <si>
    <t>Puntualidad de los datos (cantidad de años entre el cierre del ejercicio fiscal y la publicación)</t>
  </si>
  <si>
    <t>¿El GMP aprobó el período de presentación de información?</t>
  </si>
  <si>
    <t>¿Existen planes por parte del GMP para mejorar la puntualidad de las divulgaciones de los datos concernientes al EITI?</t>
  </si>
  <si>
    <t>Requisito 4.9: Calidad de los datos</t>
  </si>
  <si>
    <t>Objetivo del Requisito 4.9</t>
  </si>
  <si>
    <t>Progreso en el cumplimiento del objetivo del requisito, que consiste en asegurar que se hayan adoptado medidas adecuadas para garantizar la fiabilidad de las divulgaciones de los pagos de las empresas y los ingresos gubernamentales correspondientes al petróleo, el gas y la minería. El propósito es que el EITI contribuya a fortalecer los sistemas y prácticas rutinarios de auditoría y aseguramiento, y garantizar que las partes interesadas puedan confiar en la fiabilidad de los datos financieros sobre pagos e ingresos.</t>
  </si>
  <si>
    <t>¿El Gobierno divulga periódicamente los datos financieros del Requisito 4.1 (divulgación integral de los flujos de ingresos correspondientes tanto al Gobierno como a las empresas) del Estándar EITI?</t>
  </si>
  <si>
    <t>¿Los datos están sujetos a auditorías independientes y creíbles en las que se aplican estándares internacionales?</t>
  </si>
  <si>
    <t>¿Los organismos gubernamentales están sujetos a auditorías independientes y creíbles?</t>
  </si>
  <si>
    <t>Base de datos de auditorías del Gobierno</t>
  </si>
  <si>
    <t>¿Las empresas están sujetas a auditorías independientes y creíbles?</t>
  </si>
  <si>
    <t>Base de datos de auditorías de las empresas</t>
  </si>
  <si>
    <t>¿Ha aplicado el GMP un procedimiento para las divulgaciones conforme a los procedimientos estándar avalados por el Consejo EITI?</t>
  </si>
  <si>
    <t>En caso afirmativo, ¿ha adoptado el GMP plantillas de divulgación?</t>
  </si>
  <si>
    <t>En caso afirmativo, ¿ha realizado el GMP un examen de los procedimientos de auditoría y aseguramiento de las empresas y entidades gubernamentales que participan en el régimen informativo del EITI?</t>
  </si>
  <si>
    <t>En caso afirmativo, ¿ha determinado el GMP las garantías que deben otorgar las empresas y entidades gubernamentales participantes a fin de garantizar la credibilidad de los datos, incluidos los tipos de garantías a otorgar, las opciones consideradas y los motivos por los cuales se establecieron esas garantías?</t>
  </si>
  <si>
    <t>En caso afirmativo, ¿ha adoptado el GMP disposiciones adecuadas para salvaguardar la información confidencial?</t>
  </si>
  <si>
    <t xml:space="preserve">En caso afirmativo, ¿se han publicado los nombres de las empresas que no ofrecieron las garantías de calidad requeridas para sus divulgaciones relativas al EITI, incluida la importancia relativa de los pagos de cada empresa al Gobierno? </t>
  </si>
  <si>
    <t>En caso afirmativo, ¿se ofrece un resumen de las principales conclusiones de la evaluación de la exhaustividad y fiabilidad de los datos divulgados por las empresas y entidades gubernamentales que son de dominio público?</t>
  </si>
  <si>
    <t>En caso afirmativo, ¿se ha indicado claramente la fuente de la información no financiera (de carácter contextual)?</t>
  </si>
  <si>
    <t>¿El Consejo EITI ha aprobado la posibilidad de que el GMP se desvíe de los procedimientos estándar del Requisito 4.9.b (a partir de una solicitud para desviarse de los procedimientos estándar y la decisión aprobatoria del Consejo)?</t>
  </si>
  <si>
    <t>En caso afirmativo, ¿existe documentación pública que indique que los motivos para desviarse de los procedimientos estándar siguen siendo aplicables?</t>
  </si>
  <si>
    <t>En caso afirmativo, ¿se divulgan públicamente los datos requeridos por el Estándar EITI con el nivel de detalle exigido?</t>
  </si>
  <si>
    <t>En caso afirmativo, ¿las divulgaciones públicas de datos financieros están sujetas a auditorías independientes y fiables en las que se aplican estándares internacionales?</t>
  </si>
  <si>
    <t>En caso afirmativo, ¿se conservan suficientes datos históricos?</t>
  </si>
  <si>
    <t>Requisito 5.1: Distribución de ingresos</t>
  </si>
  <si>
    <t>Objetivo del Requisito 5.1</t>
  </si>
  <si>
    <t>Progreso en el cumplimiento del objetivo del requisito, que consiste en asegurar la rastreabilidad de los ingresos de origen extractivo destinados al presupuesto nacional y garantizar el mismo nivel de transparencia y rendición de cuentas para los ingresos de origen extractivo que no se registran en el presupuesto nacional.</t>
  </si>
  <si>
    <t>¿El Gobierno aclara públicamente si todos los ingresos procedentes del sector extractivo se registran en el presupuesto nacional (es decir, si ingresan a la cuenta única del tesoro / cuenta consolidada del Gobierno)?</t>
  </si>
  <si>
    <t>¿El Gobierno divulga públicamente los tipos de ingresos específicos que no se registran en el presupuesto?</t>
  </si>
  <si>
    <t>¿El Gobierno divulga públicamente el valor de los ingresos que no se registran en el presupuesto?</t>
  </si>
  <si>
    <t>¿Se ofrece una explicación pública de la asignación de ingresos a entidades no incluidas en el presupuesto (p. ej. fondos de desarrollo o fondos soberanos de inversión)?</t>
  </si>
  <si>
    <t>¿Son de acceso público los informes financieros que explican la asignación de ingresos a entidades no incluidas en el presupuesto (p. ej. fondos de desarrollo o fondos soberanos de inversión)?</t>
  </si>
  <si>
    <t>¿Se ofrece una explicación pública de la asignación de los ingresos de origen extractivo recaudados por una entidad gubernamental, o en nombre del Gobierno (p. ej. por una empresa de titularidad estatal), que son conservados por dicha entidad y no se registran en el presupuesto nacional o subnacional?</t>
  </si>
  <si>
    <t>¿Son de acceso público los informes financieros que explican la asignación de los ingresos de origen extractivo recaudados por una entidad gubernamental, o en nombre del Gobierno (p. ej. por una empresa de titularidad estatal), que son conservados por dicha entidad y no se registran en el presupuesto nacional o subnacional?</t>
  </si>
  <si>
    <t>¿Se hace referencia a sistemas nacionales de clasificación de ingresos o estándares de datos internacionales que son de dominio público?</t>
  </si>
  <si>
    <t>Requisito 5.2: Transferencias subnacionales</t>
  </si>
  <si>
    <t>Objetivo del Requisito 5.2</t>
  </si>
  <si>
    <t xml:space="preserve">Progreso en el cumplimiento del objetivo del requisito, que consiste en hacer que las partes interesadas del orden local puedan evaluar si la transferencia y la gestión de las transferencias subnacionales de los ingresos de origen extractivo se realizan de forma acorde a los derechos establecidos por ley. </t>
  </si>
  <si>
    <t>¿El Requisito 5.2 resulta aplicable al período en examen?</t>
  </si>
  <si>
    <t>¿El Gobierno divulga información sobre las transferencias subnacionales?</t>
  </si>
  <si>
    <t xml:space="preserve">En caso afirmativo, ¿se divulga públicamente la fórmula de distribución de ingresos establecida por ley? </t>
  </si>
  <si>
    <t>En caso afirmativo, ¿se divulga información públicamente acerca de cuánto debería haber transferido el Gobierno, según la fórmula de distribución de ingresos, a cada uno de los gobiernos locales correspondientes?</t>
  </si>
  <si>
    <t>En caso afirmativo, ¿se divulga información públicamente acerca de cuánto transfirió realmente el Gobierno en la práctica a cada uno de los gobiernos locales correspondientes?</t>
  </si>
  <si>
    <t>¿Ha adoptado el GMP un procedimiento para abordar la calidad y garantía de los datos correspondientes a la información sobre dichas transferencias, de conformidad con el Requisito 4.9?</t>
  </si>
  <si>
    <t>¿Ha presentado el GMP información acerca de cómo se administran los ingresos de origen extractivo preasignados a inversiones o programas específicos del orden subnacional, y de los desembolsos efectivamente realizados?</t>
  </si>
  <si>
    <t>¿Ha ofrecido el GMP recomendaciones para mejorar el mecanismo de distribución de ingresos, garantizar la rastreabilidad de las porciones de ingresos de origen extractivo del orden local, fortalecer la gestión de los ingresos de origen extractivo a nivel local, y mejorar la accesibilidad y puntualidad de dicha información?</t>
  </si>
  <si>
    <t>Requisito 5.3: Información adicional sobre la gestión de los ingresos y los gastos</t>
  </si>
  <si>
    <t>Objetivo del Requisito 5.3</t>
  </si>
  <si>
    <t>Progreso en el cumplimiento del objetivo del requisito, que consiste en fortalecer la supervisión del público sobre la gestión de los ingresos de origen extractivo, el uso de los ingresos de origen extractivo para financiar gastos públicos específicos y los supuestos que subyacen al proceso presupuestario.</t>
  </si>
  <si>
    <t>¿El Gobierno divulga si hay ingresos del sector extractivo que estén preasignados (es decir, destinados a usos, programas o zonas geográficas específicos)? (agregar filas en caso de haber varios)</t>
  </si>
  <si>
    <t xml:space="preserve">¿El Gobierno divulga una descripción de los procesos presupuestarios y de auditoría del país? </t>
  </si>
  <si>
    <t>¿El Gobierno divulga información de acceso público sobre los presupuestos y gastos? (agregar filas en caso de haber varios)</t>
  </si>
  <si>
    <t>Requisito 6.1: Gastos sociales y ambientales</t>
  </si>
  <si>
    <t>Objetivo del Requisito 6.1</t>
  </si>
  <si>
    <t xml:space="preserve">Progreso en el cumplimiento del objetivo del requisito, que consiste en posibilitar que el público comprenda las contribuciones sociales y ambientales de las empresas extractivas, y ofrecer una base para evaluar el cumplimiento por parte de las empresas extractivas de sus obligaciones legales y contractuales que imponen la realización de gastos sociales y ambientales. </t>
  </si>
  <si>
    <t>¿El Requisito 6.1 resulta aplicable al período en examen?</t>
  </si>
  <si>
    <t>Gastos sociales</t>
  </si>
  <si>
    <t>¿El Gobierno divulga información sobre los gastos sociales?</t>
  </si>
  <si>
    <t>En caso afirmativo, ¿cuál fue el valor total de los gastos sociales obligatorios recibidos?</t>
  </si>
  <si>
    <t>En caso afirmativo, ¿cuál fue el valor total de los gastos sociales voluntarios recibidos?</t>
  </si>
  <si>
    <t>¿Las divulgaciones públicas del Gobierno referentes a los gastos sociales obligatorios se desglosaron según el tipo de pago, la empresa, la realización en efectivo o en especie, e incluyen información acerca de la naturaleza de los gastos en especie y la identidad de los eventuales beneficiarios de carácter no gubernamental?</t>
  </si>
  <si>
    <t>En caso afirmativo, ¿se divulgaron los gastos sociales obligatorios, prestando adecuada atención a la calidad de los datos de conformidad con el Requisito 4.9?</t>
  </si>
  <si>
    <t>¿Las empresas divulgan información sobre los gastos sociales?</t>
  </si>
  <si>
    <t>En caso afirmativo, ¿cuál fue el valor total de los gastos sociales obligatorios pagados?</t>
  </si>
  <si>
    <t>En caso afirmativo, ¿cuál fue el valor total de los gastos sociales voluntarios pagados?</t>
  </si>
  <si>
    <t>¿Las divulgaciones públicas de las empresas referentes a los gastos sociales obligatorios se desglosaron según el tipo de pago, la empresa, la realización en efectivo o en especie, e incluyen información acerca de la naturaleza de los gastos en especie y la identidad de los eventuales beneficiarios de carácter no gubernamental?</t>
  </si>
  <si>
    <t>Pagos ambientales</t>
  </si>
  <si>
    <t>¿El Gobierno divulga información sobre los pagos ambientales?</t>
  </si>
  <si>
    <t>En caso afirmativo, ¿cuál fue el valor total de los pagos ambientales obligatorios?</t>
  </si>
  <si>
    <t>En caso afirmativo, ¿cuál fue el valor total de los pagos ambientales voluntarios?</t>
  </si>
  <si>
    <t>En caso afirmativo, ¿se divulgaron los gastos ambientales obligatorios, prestando adecuada atención a la calidad de los datos de conformidad con el Requisito 4.9?</t>
  </si>
  <si>
    <t>Requisito 6.2: Gastos cuasifiscales de empresas de titularidad estatal</t>
  </si>
  <si>
    <t>Objetivo del Requisito 6.2</t>
  </si>
  <si>
    <t xml:space="preserve">Progreso en el cumplimiento del objetivo del requisito, que consiste en garantizar la transparencia y rendición de cuentas en la gestión de los gastos de empresas de titularidad estatal incurridos en nombre del Gobierno y financiados con recursos de origen extractivo que no se reflejan en el presupuesto nacional. </t>
  </si>
  <si>
    <t>¿El Requisito 6.2 resulta aplicable al período en examen?</t>
  </si>
  <si>
    <t>Tipo de gastos cuasifiscales 1</t>
  </si>
  <si>
    <t>¿El Gobierno o las empresas de titularidad estatal divulgan información sobre los gastos cuasifiscales?</t>
  </si>
  <si>
    <t>En caso afirmativo, ¿cuál fue el valor total de los gastos cuasifiscales incurridos por las empresas de titularidad estatal?</t>
  </si>
  <si>
    <t>En caso afirmativo, ¿las divulgaciones públicas de los gastos cuasifiscales se desglosaron a niveles proporcionales a lo dispuesto en el Requisito 4.7?</t>
  </si>
  <si>
    <t>En caso afirmativo, ¿las divulgaciones públicas de los gastos cuasifiscales fueron exhaustivas?</t>
  </si>
  <si>
    <t>En caso afirmativo, ¿se divulgaron públicamente los gastos cuasifiscales, prestando adecuada atención a la calidad de los datos de conformidad con el Requisito 4.9?</t>
  </si>
  <si>
    <t>Tipo de gastos cuasifiscales 2</t>
  </si>
  <si>
    <t>Requisito 6.3: Contribución del sector extractivo a la economía</t>
  </si>
  <si>
    <t>Objetivo del Requisito 6.3</t>
  </si>
  <si>
    <t>Progreso en el cumplimiento del objetivo del requisito, que consiste en garantizar que el público comprenda la contribución de las industrias extractivas a la economía nacional y el nivel en que la economía depende de los recursos naturales.</t>
  </si>
  <si>
    <t>¿El Gobierno divulga información sobre la contribución de las industrias extractivas a la economía?</t>
  </si>
  <si>
    <r>
      <rPr>
        <i/>
        <sz val="11"/>
        <color theme="1"/>
        <rFont val="Franklin Gothic Book"/>
        <family val="2"/>
      </rPr>
      <t>Producto Interno Bruto -</t>
    </r>
    <r>
      <rPr>
        <i/>
        <u/>
        <sz val="11"/>
        <color rgb="FF00B0F0"/>
        <rFont val="Franklin Gothic Book"/>
        <family val="2"/>
      </rPr>
      <t xml:space="preserve"> </t>
    </r>
    <r>
      <rPr>
        <i/>
        <u/>
        <sz val="11"/>
        <color rgb="FF0070C0"/>
        <rFont val="Franklin Gothic Book"/>
        <family val="2"/>
      </rPr>
      <t>SCN 2008</t>
    </r>
    <r>
      <rPr>
        <i/>
        <sz val="11"/>
        <color rgb="FF0070C0"/>
        <rFont val="Franklin Gothic Book"/>
        <family val="2"/>
      </rPr>
      <t xml:space="preserve"> C</t>
    </r>
    <r>
      <rPr>
        <i/>
        <sz val="11"/>
        <color rgb="FF000000"/>
        <rFont val="Franklin Gothic Book"/>
        <family val="2"/>
      </rPr>
      <t>. Explotación de minas y canteras, incluidos el gas y el petróleo</t>
    </r>
  </si>
  <si>
    <t>Producto Interno Bruto - MAPE y sector informal</t>
  </si>
  <si>
    <t>Producto Interno Bruto - todos los sectores</t>
  </si>
  <si>
    <t>Ingresos gubernamentales - industrias extractivas</t>
  </si>
  <si>
    <t>Ingresos gubernamentales - todos los sectores</t>
  </si>
  <si>
    <t>Exportaciones - industrias extractivas</t>
  </si>
  <si>
    <t>Exportaciones - todos los sectores</t>
  </si>
  <si>
    <t>Nivel de empleo - sector extractivo - hombres</t>
  </si>
  <si>
    <t>personas</t>
  </si>
  <si>
    <t>Nivel de empleo - sector extractivo - mujeres</t>
  </si>
  <si>
    <t>Nivel de empleo - sector extractivo</t>
  </si>
  <si>
    <t>Nivel de empleo - todos los sectores</t>
  </si>
  <si>
    <t>Inversiones - sector extractivo</t>
  </si>
  <si>
    <t>Inversiones - todos los sectores</t>
  </si>
  <si>
    <t>¿El Gobierno divulga información sobre la ubicación de las grandes actividades extractivas del país?</t>
  </si>
  <si>
    <t>Requisito 6.4: Impacto ambiental</t>
  </si>
  <si>
    <t>Objetivo del Requisito 6.4</t>
  </si>
  <si>
    <t>Progreso en el cumplimiento del objetivo del requisito, que consiste en ofrecer una base para que las partes interesadas evalúen la idoneidad del marco regulatorio y los esfuerzos de seguimiento para gestionar el impacto ambiental del sector extractivo, y en evaluar el cumplimiento de las obligaciones ambientales por parte de las empresas extractivas.</t>
  </si>
  <si>
    <t>¿El Requisito 6.4 resulta aplicable al período en examen?</t>
  </si>
  <si>
    <t>las normas legales y administrativas pertinentes en materia de gestión ambiental?</t>
  </si>
  <si>
    <t>las bases de datos que contienen evaluaciones de impacto ambiental, los sistemas de certificación o documentación similar concernientes a la gestión ambiental?</t>
  </si>
  <si>
    <r>
      <rPr>
        <b/>
        <sz val="11"/>
        <color rgb="FF000000"/>
        <rFont val="Franklin Gothic Book"/>
        <family val="2"/>
      </rPr>
      <t xml:space="preserve">#4.1 (Entidades informantes) </t>
    </r>
    <r>
      <rPr>
        <sz val="11"/>
        <color rgb="FF000000"/>
        <rFont val="Franklin Gothic Book"/>
        <family val="2"/>
      </rPr>
      <t xml:space="preserve">se ocupa de las listas de entidades informantes (organismos gubernamentales, empresas y proyectos) e información asociada. </t>
    </r>
  </si>
  <si>
    <r>
      <rPr>
        <b/>
        <sz val="11"/>
        <color rgb="FF000000"/>
        <rFont val="Franklin Gothic Book"/>
        <family val="2"/>
      </rPr>
      <t xml:space="preserve">#4.1 (Ingresos del Gobierno) </t>
    </r>
    <r>
      <rPr>
        <sz val="11"/>
        <color rgb="FF000000"/>
        <rFont val="Franklin Gothic Book"/>
        <family val="2"/>
      </rPr>
      <t>contiene datos exhaustivos sobre los ingresos del Gobierno, desglosados según el flujo de ingresos, conforme a la clasificación del MEFP.</t>
    </r>
  </si>
  <si>
    <r>
      <rPr>
        <b/>
        <sz val="11"/>
        <color rgb="FF000000"/>
        <rFont val="Franklin Gothic Book"/>
        <family val="2"/>
      </rPr>
      <t xml:space="preserve">#4.1 (Datos de las empresas) </t>
    </r>
    <r>
      <rPr>
        <sz val="11"/>
        <color rgb="FF000000"/>
        <rFont val="Franklin Gothic Book"/>
        <family val="2"/>
      </rPr>
      <t xml:space="preserve">contiene datos a nivel de empresa y de proyecto, desglosados por flujo de ingresos. </t>
    </r>
  </si>
  <si>
    <r>
      <rPr>
        <i/>
        <sz val="11"/>
        <color theme="1"/>
        <rFont val="Franklin Gothic Book"/>
        <family val="2"/>
      </rPr>
      <t xml:space="preserve">2. Ingrese el nombre de la </t>
    </r>
    <r>
      <rPr>
        <b/>
        <i/>
        <sz val="11"/>
        <color rgb="FF000000"/>
        <rFont val="Franklin Gothic Book"/>
        <family val="2"/>
      </rPr>
      <t>entidad gubernamental receptora.</t>
    </r>
  </si>
  <si>
    <r>
      <t xml:space="preserve">4. Ingrese la información del proyecto: </t>
    </r>
    <r>
      <rPr>
        <b/>
        <i/>
        <sz val="11"/>
        <color theme="1"/>
        <rFont val="Franklin Gothic Book"/>
        <family val="2"/>
      </rPr>
      <t>nombre del proyecto</t>
    </r>
    <r>
      <rPr>
        <i/>
        <sz val="11"/>
        <color theme="1"/>
        <rFont val="Franklin Gothic Book"/>
        <family val="2"/>
      </rPr>
      <t xml:space="preserve"> y </t>
    </r>
    <r>
      <rPr>
        <b/>
        <i/>
        <sz val="11"/>
        <color theme="1"/>
        <rFont val="Franklin Gothic Book"/>
        <family val="2"/>
      </rPr>
      <t>moneda de la información presentada</t>
    </r>
  </si>
  <si>
    <r>
      <t>1. Ingrese el nombre de la</t>
    </r>
    <r>
      <rPr>
        <b/>
        <i/>
        <sz val="11"/>
        <color theme="1"/>
        <rFont val="Franklin Gothic Book"/>
        <family val="2"/>
      </rPr>
      <t xml:space="preserve"> empresa.</t>
    </r>
  </si>
  <si>
    <r>
      <t xml:space="preserve">2. Ingrese la </t>
    </r>
    <r>
      <rPr>
        <b/>
        <i/>
        <sz val="11"/>
        <color theme="1"/>
        <rFont val="Franklin Gothic Book"/>
        <family val="2"/>
      </rPr>
      <t>entidad gubernamental recaudadora</t>
    </r>
    <r>
      <rPr>
        <i/>
        <sz val="11"/>
        <color theme="1"/>
        <rFont val="Franklin Gothic Book"/>
        <family val="2"/>
      </rPr>
      <t xml:space="preserve"> y </t>
    </r>
    <r>
      <rPr>
        <b/>
        <i/>
        <sz val="11"/>
        <color theme="1"/>
        <rFont val="Franklin Gothic Book"/>
        <family val="2"/>
      </rPr>
      <t>la denominación del pago</t>
    </r>
  </si>
  <si>
    <t>2. Complete todo el libro.</t>
  </si>
  <si>
    <t xml:space="preserve">4. La plantilla se utilizará como base para la Validación del país. Recibirá el archivo de vuelta con preguntas y comentarios, que se abordarán como parte del proceso de Validación. </t>
  </si>
  <si>
    <t>Fichas de requisitos secundarios</t>
  </si>
  <si>
    <t>Versión 1.1 vigente al día 1 de enero de 2021</t>
  </si>
  <si>
    <t>Completar esta plantilla de recolección de datos de transparencia ayudará al GMP a prepararse para la Validación y es un requisito del procedimiento de Validación 2021.</t>
  </si>
  <si>
    <t>3. Esta Hoja de Transparencia debe enviarse al Secretariado Internacional del EITI antes del comienzo de la Validación, junto con las plantillas de recolección de datos relacionadas con la "Participación de las partes interesadas" y los "Resultados e impacto". Envíela a su responsable de país en el Secretariado Internacional.</t>
  </si>
  <si>
    <t>1. Utilice un libro de Excel por cada año fiscal comprendido. En caso de presentar información relativa tanto a gas y petróleo como a minería, pueden incluirse ambos sectores en un mismo libro.</t>
  </si>
  <si>
    <r>
      <rPr>
        <b/>
        <sz val="11"/>
        <color theme="1"/>
        <rFont val="Franklin Gothic Book"/>
        <family val="2"/>
      </rPr>
      <t xml:space="preserve">La presente plantilla debería </t>
    </r>
    <r>
      <rPr>
        <b/>
        <u/>
        <sz val="11"/>
        <color rgb="FF000000"/>
        <rFont val="Franklin Gothic Book"/>
        <family val="2"/>
      </rPr>
      <t>completarse íntegramente y publicarse</t>
    </r>
    <r>
      <rPr>
        <b/>
        <sz val="11"/>
        <color rgb="FF000000"/>
        <rFont val="Franklin Gothic Book"/>
        <family val="2"/>
      </rPr>
      <t xml:space="preserve"> por cada año fiscal comprendido en el Informe EITI.</t>
    </r>
  </si>
  <si>
    <t>El Secretariado Internacional puede proporcionarle asesoramiento y apoyo si lo solicita. Si tiene alguna pregunta, póngase en contacto con el responsable de su país en la Secretaría Internacional del EITI.</t>
  </si>
  <si>
    <t>Las celdas en gris son a título informativo.</t>
  </si>
  <si>
    <r>
      <rPr>
        <i/>
        <u/>
        <sz val="11"/>
        <color theme="1"/>
        <rFont val="Franklin Gothic Book"/>
        <family val="2"/>
      </rPr>
      <t>Sí, mediante la presentación del Informe EITI</t>
    </r>
    <r>
      <rPr>
        <i/>
        <sz val="11"/>
        <color theme="1"/>
        <rFont val="Franklin Gothic Book"/>
        <family val="2"/>
      </rPr>
      <t>: si el Informe EITI abarca ciertas lagunas de los datos de las divulgaciones gubernamentales o corporativas, seleccione "Sí, en el Informe EITI".</t>
    </r>
  </si>
  <si>
    <r>
      <t xml:space="preserve">No aplicable: </t>
    </r>
    <r>
      <rPr>
        <i/>
        <sz val="11"/>
        <color theme="1"/>
        <rFont val="Franklin Gothic Book"/>
        <family val="2"/>
      </rPr>
      <t xml:space="preserve">cuando un requisito no sea pertinente, seleccione "No aplicable". Aluda a cualquier evidencia documentada como parte del Informe EITI, o en las actas de reunión del grupo multipartícipe. </t>
    </r>
  </si>
  <si>
    <r>
      <rPr>
        <i/>
        <u/>
        <sz val="11"/>
        <color theme="1"/>
        <rFont val="Franklin Gothic Book"/>
        <family val="2"/>
      </rPr>
      <t>Objetivos subyacentes</t>
    </r>
    <r>
      <rPr>
        <i/>
        <sz val="11"/>
        <color theme="1"/>
        <rFont val="Franklin Gothic Book"/>
        <family val="2"/>
      </rPr>
      <t>: El grupo multipartícipe debe evaluar si cree que el país cumple el objetivo subyacente del requisito.</t>
    </r>
  </si>
  <si>
    <r>
      <rPr>
        <i/>
        <u/>
        <sz val="11"/>
        <color theme="1"/>
        <rFont val="Franklin Gothic Book"/>
        <family val="2"/>
      </rPr>
      <t>Si un requisito no es aplicable</t>
    </r>
    <r>
      <rPr>
        <i/>
        <sz val="11"/>
        <color theme="1"/>
        <rFont val="Franklin Gothic Book"/>
        <family val="2"/>
      </rPr>
      <t xml:space="preserve">, el grupo multipartícipe debe incluir la referencia al documento (acta del rupo multipartícipe) donde se determina la no aplicabilidad. </t>
    </r>
  </si>
  <si>
    <r>
      <t xml:space="preserve">La </t>
    </r>
    <r>
      <rPr>
        <b/>
        <sz val="11"/>
        <color rgb="FF000000"/>
        <rFont val="Franklin Gothic Book"/>
        <family val="2"/>
      </rPr>
      <t xml:space="preserve">Parte 1 (Información general) </t>
    </r>
    <r>
      <rPr>
        <sz val="11"/>
        <color rgb="FF000000"/>
        <rFont val="Franklin Gothic Book"/>
        <family val="2"/>
      </rPr>
      <t>cubre las características del país y de los datos.</t>
    </r>
  </si>
  <si>
    <r>
      <rPr>
        <i/>
        <sz val="11"/>
        <color theme="1"/>
        <rFont val="Franklin Gothic Book"/>
        <family val="2"/>
      </rPr>
      <t xml:space="preserve">1. Empezando desde arriba, </t>
    </r>
    <r>
      <rPr>
        <b/>
        <i/>
        <sz val="11"/>
        <color rgb="FF000000"/>
        <rFont val="Franklin Gothic Book"/>
        <family val="2"/>
      </rPr>
      <t>seleccione sus respuestas en la columna gris.</t>
    </r>
  </si>
  <si>
    <t xml:space="preserve">2. Por favor esponder cada pregunta hasta finalizar. </t>
  </si>
  <si>
    <t>Si tiene alguna pregunta, comuníquese con el director de su país en el Secretariado Internacional del EITI.</t>
  </si>
  <si>
    <r>
      <t xml:space="preserve">2. Complete la fila correspondiente a la </t>
    </r>
    <r>
      <rPr>
        <b/>
        <i/>
        <sz val="11"/>
        <color theme="1"/>
        <rFont val="Franklin Gothic Book"/>
        <family val="2"/>
      </rPr>
      <t>Identificación de la empresa</t>
    </r>
    <r>
      <rPr>
        <i/>
        <sz val="11"/>
        <color theme="1"/>
        <rFont val="Franklin Gothic Book"/>
        <family val="2"/>
      </rPr>
      <t xml:space="preserve">. Cuando la celda sea seleccionada, se mostrara información de orientación en una caja amarilla. </t>
    </r>
  </si>
  <si>
    <t>Si tiene alguna pregunta, póngase en contacto con su responsable de país en la Secretaría Internacional del EITI.</t>
  </si>
  <si>
    <t>#4.1 - Entidades informantes</t>
  </si>
  <si>
    <r>
      <t xml:space="preserve">1. Ingrese el nombrede todos los </t>
    </r>
    <r>
      <rPr>
        <b/>
        <i/>
        <sz val="11"/>
        <color theme="1"/>
        <rFont val="Franklin Gothic Book"/>
        <family val="2"/>
      </rPr>
      <t>flujos de ingresos</t>
    </r>
    <r>
      <rPr>
        <i/>
        <sz val="11"/>
        <color theme="1"/>
        <rFont val="Franklin Gothic Book"/>
        <family val="2"/>
      </rPr>
      <t xml:space="preserve"> del Gobierno correspondientes a los sectores extractivos, incluidos aquellos inferiores a los umbrales de importancia relativa convenidos (se debe utilizar una fila por cada flujo de ingresos individual y entidad gubernamental individual)</t>
    </r>
  </si>
  <si>
    <r>
      <t>Requisito EITI 4.1.d</t>
    </r>
    <r>
      <rPr>
        <b/>
        <i/>
        <sz val="11"/>
        <color rgb="FF000000"/>
        <rFont val="Franklin Gothic Book"/>
        <family val="2"/>
      </rPr>
      <t>: Divulgación completa del Gobierno</t>
    </r>
  </si>
  <si>
    <t>República Dominicana</t>
  </si>
  <si>
    <t>Deloitte</t>
  </si>
  <si>
    <t xml:space="preserve">Sí </t>
  </si>
  <si>
    <t>https://eitird.mem.gob.do/category/documentos/informes-eiti/</t>
  </si>
  <si>
    <t>https://eitird.mem.gob.do/</t>
  </si>
  <si>
    <t>Si</t>
  </si>
  <si>
    <t>NA</t>
  </si>
  <si>
    <t>SI</t>
  </si>
  <si>
    <t>RD$</t>
  </si>
  <si>
    <t>Gustavo Mejia-Ricart</t>
  </si>
  <si>
    <t>Ministerio de Energia y Minas</t>
  </si>
  <si>
    <t>gustavo.mejia-ricart@mem.gob.do</t>
  </si>
  <si>
    <t xml:space="preserve">https://eitird.mem.gob.do/; https://mem.gob.do/;  https://www.hacienda.gob.do/ ; https://mepyd.gob.do/; https://minpre.gob.do/; https://www.aduanas.gob.do/; https://www.mineria.gob.do/; https://dgii.gov.do/Paginas/default.aspx; https://ambiente.gob.do/; https://www.bancentral.gov.do/; https://www.sgn.gob.do/ ; https://fonper.gob.do/ ;https://www.camaradediputados.gov.do </t>
  </si>
  <si>
    <t>Pags 6-22</t>
  </si>
  <si>
    <t>Pags 6-11</t>
  </si>
  <si>
    <t>Minero: Pags 27-31; Hidrocarburos: Pags 71-76</t>
  </si>
  <si>
    <t>https://eitird.mem.gob.do/; https://bndh.gob.do/; https://www.mineria.gob.do/ ; https://www.mineria.gob.do/transparencia/index.php/publicaciones-t/category/341-resolucionesconcesionesmineras</t>
  </si>
  <si>
    <t>https://dgii.gov.do/Paginas/default.aspx; https://eitird.mem.gob.do/</t>
  </si>
  <si>
    <t>Pags 92-99</t>
  </si>
  <si>
    <t>https://eitird.mem.gob.do/wp-content/uploads/2022/11/Cuarto-Informe-Contextual-EITI-RD-FINAL.pdf</t>
  </si>
  <si>
    <t>Mediante el régimen informativo del EITI</t>
  </si>
  <si>
    <t>Pags 22-24</t>
  </si>
  <si>
    <t>Pags 15-17</t>
  </si>
  <si>
    <t>Pags 6-8</t>
  </si>
  <si>
    <t>Mediante el régimen informativo del EITI o divulgación sistemática</t>
  </si>
  <si>
    <t>https://dgii.gov.do/transparencia/reembolsosTributarios/Paginas/default.aspx  https://eitird.mem.gob.do/wp-content/uploads/2022/11/Cuarto-Informe-Contextual-EITI-RD-FINAL.pdf</t>
  </si>
  <si>
    <t>Pag 94 Informe EITI y Portal DGII</t>
  </si>
  <si>
    <t>Pag 24</t>
  </si>
  <si>
    <t>Mediante el régimen informativo del EITI y divulgación sistemática</t>
  </si>
  <si>
    <t>Paginas 31-34</t>
  </si>
  <si>
    <t>Regimen informativo EITI</t>
  </si>
  <si>
    <t>Pag 32</t>
  </si>
  <si>
    <t>Pags 41 -43</t>
  </si>
  <si>
    <t>Régimen informativo EITI</t>
  </si>
  <si>
    <t>Pags 1-5</t>
  </si>
  <si>
    <t>Pags 77-80</t>
  </si>
  <si>
    <t>Pags 80-83</t>
  </si>
  <si>
    <t>Pags 84-85</t>
  </si>
  <si>
    <t>Pags 88-89</t>
  </si>
  <si>
    <t>Pags 87-89</t>
  </si>
  <si>
    <t xml:space="preserve"> Plenamente cumplido </t>
  </si>
  <si>
    <t>Pags 36-40</t>
  </si>
  <si>
    <t>Pags 41-43</t>
  </si>
  <si>
    <t>Regimen informativo EITI y divulgación sistemática</t>
  </si>
  <si>
    <t>Pags 31-34</t>
  </si>
  <si>
    <t xml:space="preserve">Plenamente cumplido </t>
  </si>
  <si>
    <t>Pags 30-31</t>
  </si>
  <si>
    <t>Régimen informativo del EITI y divulgación sistemática</t>
  </si>
  <si>
    <t>Pags 36-43</t>
  </si>
  <si>
    <t xml:space="preserve">https://eitird.mem.gob.do/concesiones-vigentes/ ; https://www.mineria.gob.do/index.php/mapas-de-concesiones/mapadeconcesiones-de-exploracion-metalica-y-no-metalica ;  https://mineria.gob.do/index.php/mapas-de-concesiones/mapaconcesiones-de-explotacion-metalica-y-no-metalica </t>
  </si>
  <si>
    <t>Régimen Informativo EITI y divulgación sistemática</t>
  </si>
  <si>
    <t>Pag 76</t>
  </si>
  <si>
    <t xml:space="preserve">Régimen Informativo EITI </t>
  </si>
  <si>
    <t>Pags 71-76</t>
  </si>
  <si>
    <t>Pags 24-27</t>
  </si>
  <si>
    <t>Régimen  informativo EITI</t>
  </si>
  <si>
    <t>Pags 101-102</t>
  </si>
  <si>
    <t>Pags 104-105</t>
  </si>
  <si>
    <t>Pags 103-107</t>
  </si>
  <si>
    <t>Pag 106</t>
  </si>
  <si>
    <t xml:space="preserve">No aplicable </t>
  </si>
  <si>
    <t>https://eitird.mem.gob.do/wp-content/uploads/2022/02/INFORME-FINAL-4to-Estudio-Alcance-y-Materialidad-2019-y-2020-EITIRD.pdf</t>
  </si>
  <si>
    <t>No disponible</t>
  </si>
  <si>
    <t>Pags 109-110</t>
  </si>
  <si>
    <t>Pag 110</t>
  </si>
  <si>
    <t>Pags 110-111</t>
  </si>
  <si>
    <t>Pag 110-112</t>
  </si>
  <si>
    <t>No aplica</t>
  </si>
  <si>
    <t>Pags 125-126</t>
  </si>
  <si>
    <t>Plenamente cumplido</t>
  </si>
  <si>
    <t>Pags 80-85</t>
  </si>
  <si>
    <t>Pags 126-128</t>
  </si>
  <si>
    <t>Pags 128-129</t>
  </si>
  <si>
    <t>Pags 129-132</t>
  </si>
  <si>
    <t>Pags 132-134</t>
  </si>
  <si>
    <t>Pags 135-136</t>
  </si>
  <si>
    <t>Dirección General de Impuestos Internos (DGII)</t>
  </si>
  <si>
    <t>Direccion Genreral de Aduanas (DGA)</t>
  </si>
  <si>
    <t>Dirección General de Minería (DGM)</t>
  </si>
  <si>
    <t>Ministerio de Energía y Minas</t>
  </si>
  <si>
    <t>Registro Nacional de Contribuyente</t>
  </si>
  <si>
    <t>www.dgii.gov.do</t>
  </si>
  <si>
    <t xml:space="preserve">Pueblo Viejo Dominicana Corporation </t>
  </si>
  <si>
    <t>Falconbridge Dominicana, S.A.</t>
  </si>
  <si>
    <t>Corporación Minera Dominicana, S.A.</t>
  </si>
  <si>
    <t>Oro, Plata, Cobre</t>
  </si>
  <si>
    <t>Niquel, Ferroniquel</t>
  </si>
  <si>
    <t>Oro, Cobre, Plata, Zinc</t>
  </si>
  <si>
    <t>http://www.barrickpuebloviejo.do/</t>
  </si>
  <si>
    <t>http://www.falcondo.do/</t>
  </si>
  <si>
    <t>http://cormidom.com.do/</t>
  </si>
  <si>
    <t>https://eitird.mem.gob.do/tercer-informe-de-cotejo-eiti-rd-2019-2020/</t>
  </si>
  <si>
    <t xml:space="preserve">Envirogold (Las Lagunas), Limited </t>
  </si>
  <si>
    <t>Plata (7106)</t>
  </si>
  <si>
    <t>Níquel (2604)</t>
  </si>
  <si>
    <t>Zinc (2608)</t>
  </si>
  <si>
    <t>Toneladas</t>
  </si>
  <si>
    <t>Impuestos ordinarios a las ganancias, las utilidades y las ganancias de capital (1112E1)</t>
  </si>
  <si>
    <t>Tasas de licencia (114521E)</t>
  </si>
  <si>
    <t>Impuestos extraordinarios a las ganancias, las utilidades y las ganancias de capital (1112E2)</t>
  </si>
  <si>
    <t>Honorarios administrativos por servicios del gobierno (1422E)</t>
  </si>
  <si>
    <t>Otros impuestos a pagar por compañías de recursos naturales (116E)</t>
  </si>
  <si>
    <t>IMPUESTO POR INTERESES PAGADOS O ACREDITADOS EN EL EXTERIOR</t>
  </si>
  <si>
    <t>IMPUESTO POR PAGO AL EXTERIOR EN GENERAL</t>
  </si>
  <si>
    <t>IMPUESTO REGALÍA NETAS DE FUNDICIÓN MINERA EN US$</t>
  </si>
  <si>
    <t>IMPUESTO SOBRE LA RENTA PROVENIENTE DE SALARIOS L11-92</t>
  </si>
  <si>
    <t>IMPUESTO SOBRE UTILIDADES NETA MINERA EN US$</t>
  </si>
  <si>
    <t>Regalía del 5% de las exportaciones</t>
  </si>
  <si>
    <t>Tasa por Servicios</t>
  </si>
  <si>
    <t>Impuesto de Superficie</t>
  </si>
  <si>
    <t>Revisión de puntos de conexión</t>
  </si>
  <si>
    <t>Solicitud de exploración</t>
  </si>
  <si>
    <t>PERMISOS PARA EXPLOTAR YACIMIENTOS MINEROS (LEYES 146-71 Y 173-71)</t>
  </si>
  <si>
    <t>DOP</t>
  </si>
  <si>
    <t>Barrick Pueblo Viejo Dominican Corporation</t>
  </si>
  <si>
    <t>Dovemco</t>
  </si>
  <si>
    <t>Impuesto Sobre la Renta de las Empresas</t>
  </si>
  <si>
    <t>Participación Utilidades Netas</t>
  </si>
  <si>
    <t xml:space="preserve">Retorno Neto de Fundición Minera </t>
  </si>
  <si>
    <t>Impuesto sobre la Renta de los Salarios</t>
  </si>
  <si>
    <t>Intereses Pagados al Exterior</t>
  </si>
  <si>
    <t>Impuestos por Pago Al Exterior</t>
  </si>
  <si>
    <t>Regalía del 5% FOB</t>
  </si>
  <si>
    <t>Puntos de Conexión</t>
  </si>
  <si>
    <t>Solicitud de Exploración</t>
  </si>
  <si>
    <t>Pag. 71-76</t>
  </si>
  <si>
    <t>https://eitird.mem.gob.do/concesiones-otorgadas-y-o-transferidas/ ; https://eitird.mem.gob.do/wp-content/uploads/2023/02/Cuarto-Informe-Contextual-EITI-RD-FINAL-Nuevo.pdf</t>
  </si>
  <si>
    <t>https://www.mineria.gob.do/index.php/servicios ; https://eitird.mem.gob.do/informe-eiti-rd/otorgamiento-de-derechos/principios-de-otorgamiento/proceso-de-solicitud-y-transferencia-de-concesiones/ ; https://eitird.mem.gob.do/wp-content/uploads/2023/02/Cuarto-Informe-Contextual-EITI-RD-FINAL-Nuevo.pdf</t>
  </si>
  <si>
    <t>https://eitird.mem.gob.do/informe-eiti-rd/otorgamiento-de-derechos/principios-de-otorgamiento/proceso-de-solicitud-y-transferencia-de-concesiones/ ; https://eitird.mem.gob.do/wp-content/uploads/2023/02/Cuarto-Informe-Contextual-EITI-RD-FINAL-Nuevo.pdf ; https://eitird.mem.gob.do/wp-content/uploads/2023/02/Cuarto-Informe-Contextual-EITI-RD-FINAL-Nuevo.pdf</t>
  </si>
  <si>
    <t>https://eitird.mem.gob.do/transferencia-de-concesiones-en-2019-y-2020/ ; https://www.mineria.gob.do/index.php/servicios-m/item/420-gestion-de-aprobacion-para-inscripcion-de-transferencia-de-derechos-minero ; https://eitird.mem.gob.do/wp-content/uploads/2023/02/Cuarto-Informe-Contextual-EITI-RD-FINAL-Nuevo.pdf</t>
  </si>
  <si>
    <t>https://eitird.mem.gob.do/informe-eiti-rd/otorgamiento-de-derechos/principios-de-otorgamiento/proceso-de-solicitud-y-transferencia-de-concesiones/ ; https://www.mineria.gob.do/index.php/servicios-m/item/420-gestion-de-aprobacion-para-inscripcion-de-transferencia-de-derechos-minero ; https://eitird.mem.gob.do/wp-content/uploads/2023/02/Cuarto-Informe-Contextual-EITI-RD-FINAL-Nuevo.pdf</t>
  </si>
  <si>
    <t>https://eitird.mem.gob.do/concesiones/ ; https://www.mineria.gob.do/index.php/servicios ; https://eitird.mem.gob.do/wp-content/uploads/2023/02/Cuarto-Informe-Contextual-EITI-RD-FINAL-Nuevo.pdf</t>
  </si>
  <si>
    <t>https://eitird.mem.gob.do/otorgamiento-de-derechos-de-hidrocarburos/                                                                                                                   ; https://mem.gob.do/transparencia/wp-content/uploads/2018/10/Contrato-para-la-exploracion-y-explotacion-de-Hidrocarburos-Area-Costa-Afuera-Entre-Estado-dominicano-y-Apache-Dominican-Republic-Corporation-LDC-1.pdf ;https://eitird.mem.gob.do/otorgamiento-de-derechos-de-hidrocarburos/  ; https://eitird.mem.gob.do/wp-content/uploads/2023/02/Cuarto-Informe-Contextual-EITI-RD-FINAL-Nuevo.pdf</t>
  </si>
  <si>
    <t xml:space="preserve">Mediante el régimen informativo del EITI </t>
  </si>
  <si>
    <t>Pag 73</t>
  </si>
  <si>
    <t>https://eitird.mem.gob.do/otorgamiento-de-derechos-de-hidrocarburos/ ; https://roundsdr.gob.do/wp-content/uploads/2020/08/Terminos-de-Referencia-Ronda-I-DR-v20_20191114.pdf ; https://eitird.mem.gob.do/wp-content/uploads/2023/02/Cuarto-Informe-Contextual-EITI-RD-FINAL-Nuevo.pdf</t>
  </si>
  <si>
    <t>https://eitird.mem.gob.do/informe-eiti-rd/otorgamiento-de-derechos/principios-de-otorgamiento/transparencia-del-registro-y-catastro-minero/ ; https://mineria.gob.do/index.php/mapas-de-concesiones/mapa-general ; https://eitird.mem.gob.do/wp-content/uploads/2023/02/Cuarto-Informe-Contextual-EITI-RD-FINAL-Nuevo.pdf</t>
  </si>
  <si>
    <t>https://eitird.mem.gob.do/concesiones-vigentes/ ; https://www.mineria.gob.do/index.php/mapas-de-concesiones/mapadeconcesiones-de-exploracion-metalica-y-no-metalica ; https://mineria.gob.do/index.php/mapas-de-concesiones/mapaconcesiones-de-explotacion-metalica-y-no-metalica ; https://eitird.mem.gob.do/wp-content/uploads/2023/02/Cuarto-Informe-Contextual-EITI-RD-FINAL-Nuevo.pdf</t>
  </si>
  <si>
    <t>Pags 36-46</t>
  </si>
  <si>
    <t>https://eitird.mem.gob.do/otorgamiento-de-derechos-de-hidrocarburos/ ; https://mem.gob.do/transparencia/wp-content/uploads/2018/10/Contrato-para-la-exploracion-y-explotacion-de-Hidrocarburos-Area-Costa-Afuera-Entre-Estado-dominicano-y-Apache-Dominican-Republic-Corporation-LDC-1.pdf ; https://eitird.mem.gob.do/wp-content/uploads/2023/02/Cuarto-Informe-Contextual-EITI-RD-FINAL-Nuevo.pdf</t>
  </si>
  <si>
    <t>Pags.71-76</t>
  </si>
  <si>
    <t>https://eitird.mem.gob.do/otorgamiento-de-derechos-de-hidrocarburos/ ; https://mem.gob.do/transparencia/wp-content/uploads/2018/10/Contrato-para-la-exploracion-y-explotacion-de-Hidrocarburos-Area-Costa-Afuera-Entre-Estado-dominicano-y-Apache-Dominican-Republic-Corporation-LDC-1.pdf ; https://eitird.mem.gob.do/wp-content/uploads/2023/02/Cuarto-Informe-Contextual-EITI-RD-FINAL-Nuevo.pdf ; https://roundsdr.gob.do/</t>
  </si>
  <si>
    <t>Pag. 73</t>
  </si>
  <si>
    <t xml:space="preserve"> Mediante el régimen informativo del EITI  </t>
  </si>
  <si>
    <t>Pags 71-72</t>
  </si>
  <si>
    <t>https://eitird.mem.gob.do/otorgamiento-de-derechos-de-hidrocarburos/ ; https://mem.gob.do/transparencia/wp-content/uploads/2018/10/Contrato-para-la-exploracion-y-explotacion-de-Hidrocarburos-Area-Costa-Afuera-Entre-Estado-dominicano-y-Apache-Dominican-Republic-Corporation-LDC-1.pdf ; https://eitird.mem.gob.do/wp-content/uploads/2023/02/Cuarto-Informe-Contextual-EITI-RD-FINAL-Nuevo.pdf ; https://mem.gob.do/transparencia/wp-content/uploads/2018/10/Contrato-para-la-exploracion-y-explotacion-de-Hidrocarburos-Area-Costa-Afuera-Entre-Estado-dominicano-y-Apache-Dominican-Republic-Corporation-LDC-1.pdf</t>
  </si>
  <si>
    <t>https://eitird.mem.gob.do/informe-eiti-rd/contratos-mineros/transparencia-en-la-publicacion-de-los-contratos/ ; https://mem.gob.do/transparencia/contratos-especiales/ ; https://www.consultoria.gov.do/consulta/ ; https://eitird.mem.gob.do/wp-content/uploads/2023/02/Cuarto-Informe-Contextual-EITI-RD-FINAL-Nuevo.pdf</t>
  </si>
  <si>
    <t>https://eitird.mem.gob.do/proceso-de-subasta-de-hidrocarburos/ ; https://eitird.mem.gob.do/otorgamiento-de-derechos-de-hidrocarburos/  ; https://eitird.mem.gob.do/wp-content/uploads/2023/02/Cuarto-Informe-Contextual-EITI-RD-FINAL-Nuevo.pdf</t>
  </si>
  <si>
    <t>https://eitird.mem.gob.do/informe-eiti-rd/regulacion-del-sector-extractivo/beneficiarios-reales/ ; https://eitird.mem.gob.do/wp-content/uploads/2023/02/Cuarto-Informe-Contextual-EITI-RD-FINAL-Nuevo.pdf</t>
  </si>
  <si>
    <t>https://eitird.mem.gob.do/informe-eiti-rd/regulacion-del-sector-extractivo/beneficiarios-reales/ ; https://eitird.mem.gob.do/wp-content/uploads/2018/12/Ley-155-17-Lavado-de-Activos.pdf ; https://eitird.mem.gob.do/wp-content/uploads/2019/12/Decreto_408-17%20_Reglamento_Ley_155-17.pdf ; https://eitird.mem.gob.do/wp-content/uploads/2023/02/Cuarto-Informe-Contextual-EITI-RD-FINAL-Nuevo.pdf</t>
  </si>
  <si>
    <t>https://eitird.mem.gob.do/informe-eiti-rd/corde-gestor-de-la-participacion-estatal/participacion-accionaria-en-falcondo/ ; https://eitird.mem.gob.do/wp-content/uploads/2023/02/Cuarto-Informe-Contextual-EITI-RD-FINAL-Nuevo.pdf</t>
  </si>
  <si>
    <t>Pags 56-70</t>
  </si>
  <si>
    <t>Pags. 58-59</t>
  </si>
  <si>
    <t>Pags. 59-60</t>
  </si>
  <si>
    <t>https://eitird.mem.gob.do/informe-eiti-rd/recursos-narurales/exploracion-minera/ ; https://eitird.mem.gob.do/wp-content/uploads/2023/02/Cuarto-Informe-Contextual-EITI-RD-FINAL-Nuevo.pdf</t>
  </si>
  <si>
    <t>Pags. 45-46</t>
  </si>
  <si>
    <t>https://eitird.mem.gob.do/informe-eiti-rd/otorgamiento-de-derechos/derechos-mineros-vigentes/derechos-mineros-de-empresas-metalicas/ ; https://eitird.mem.gob.do/wp-content/uploads/2023/02/Cuarto-Informe-Contextual-EITI-RD-FINAL-Nuevo.pdf</t>
  </si>
  <si>
    <t>https://eitird.mem.gob.do/actividad-minera-exploracion-produccion-y-exportacion/ ; https://eitird.mem.gob.do/informe-eiti-rd/recursos-narurales/exploracion-minera/ ; https://eitird.mem.gob.do/wp-content/uploads/2023/02/Cuarto-Informe-Contextual-EITI-RD-FINAL-Nuevo.pdf</t>
  </si>
  <si>
    <t>https://eitird.mem.gob.do/informe-eiti-rd/produccion-y-exportacion/produccion-minera-dominicana/ ; https://eitird.mem.gob.do/wp-content/uploads/2023/02/Cuarto-Informe-Contextual-EITI-RD-FINAL-Nuevo.pdf</t>
  </si>
  <si>
    <t>https://eitird.mem.gob.do/informe-eiti-rd/produccion-y-exportacion/exportacion/ ; https://eitird.mem.gob.do/wp-content/uploads/2023/02/Cuarto-Informe-Contextual-EITI-RD-FINAL-Nuevo.pdf</t>
  </si>
  <si>
    <t>https://eitird.mem.gob.do/recaudacion-2019-y-2020/ ; https://eitird.mem.gob.do/wp-content/uploads/2023/02/Cuarto-Informe-Contextual-EITI-RD-FINAL-Nuevo.pdf</t>
  </si>
  <si>
    <t>https://eitird.mem.gob.do/cotejo-del-cuarto-informe-eiti-rd-anos-2019-y-2020/ ; https://eitird.mem.gob.do/wp-content/uploads/2023/02/Cuarto-Informe-Contextual-EITI-RD-FINAL-Nuevo.pdf</t>
  </si>
  <si>
    <t xml:space="preserve">Mediante el régimen informativo del EITI  </t>
  </si>
  <si>
    <t>Pag.106</t>
  </si>
  <si>
    <t>Pags. 103-107</t>
  </si>
  <si>
    <t xml:space="preserve"> Sí  </t>
  </si>
  <si>
    <t xml:space="preserve">Sí  </t>
  </si>
  <si>
    <t>Zinc (2608), volumen</t>
  </si>
  <si>
    <t>Níquel (2604), volumen</t>
  </si>
  <si>
    <t>Arenas naturales de cualquier clase (2505), volumen</t>
  </si>
  <si>
    <t>Las demás arcillas (2508), volumen</t>
  </si>
  <si>
    <t>Feldespato (2529), volumen</t>
  </si>
  <si>
    <t>Castinas (2521), volumen</t>
  </si>
  <si>
    <t>Demás minerales (2617), volumen</t>
  </si>
  <si>
    <t>Materias minerales no expresadas ni comprendidas en otra parte. (2530), volumen</t>
  </si>
  <si>
    <t>Mármol (2515), volumen</t>
  </si>
  <si>
    <t>Yeso natural (2520), volumen</t>
  </si>
  <si>
    <t>Sal y cloruro de sodio puro (2501), volumenn</t>
  </si>
  <si>
    <t>Aluminio (2606), volumen</t>
  </si>
  <si>
    <t>Aluminium (2606), value</t>
  </si>
  <si>
    <t>Azufre de cualquier clase (2503), volumen</t>
  </si>
  <si>
    <t>https://eitird.mem.gob.do/cotejo-del-cuarto-informe-eiti-rd-anos-2019-y-2020/ ; https://eitird.mem.gob.do/wp-content/uploads/2023/02/Cuarto-Informe-Contextual-EITI-RD-FINAL-Nuevo.pdf ; https://eitird.mem.gob.do/wp-content/uploads/2018/12/Extracto-acta-No.-08-2021.pdf</t>
  </si>
  <si>
    <t>https://eitird.mem.gob.do/pagos-subnacionales/ ; https://eitird.mem.gob.do/wp-content/uploads/2023/02/Cuarto-Informe-Contextual-EITI-RD-FINAL-Nuevo.pdf</t>
  </si>
  <si>
    <t>Pag 103</t>
  </si>
  <si>
    <t xml:space="preserve">Pags, 51-104 4to Informe Alcance y Materialidad ; Pags. 97-99 Informe Contextual </t>
  </si>
  <si>
    <t>https://eitird.mem.gob.do/informe-eiti-rd/recaudacion-de-ingresos/flujos-de-ingresos-descripcion-de-los-flujos-recaudados-del-sector-extractivo/ ;  https://eitird.mem.gob.do/wp-content/uploads/2022/02/INFORME-FINAL-4to-Estudio-Alcance-y-Materialidad-2019-y-2020-EITIRD.pdf ; https://eitird.mem.gob.do/wp-content/uploads/2023/02/Cuarto-Informe-Contextual-EITI-RD-FINAL-Nuevo.pdf</t>
  </si>
  <si>
    <t>https://eitird.mem.gob.do/wp-content/uploads/2018/12/Extracto-acta-No.-07-2021.pdf</t>
  </si>
  <si>
    <t>Pag.2</t>
  </si>
  <si>
    <t>2.2 años</t>
  </si>
  <si>
    <t>https://eitird.mem.gob.do/recaudacion-2019-y-2020/ ;  https://eitird.mem.gob.do/wp-content/uploads/2023/02/Cuarto-Informe-Contextual-EITI-RD-FINAL-Nuevo.pdf</t>
  </si>
  <si>
    <t>https://eitird.mem.gob.do/clasificacion-de-los-ingresos-del-estado/ ; https://eitird.mem.gob.do/wp-content/uploads/2023/02/Cuarto-Informe-Contextual-EITI-RD-FINAL-Nuevo.pdf</t>
  </si>
  <si>
    <t>https://eitird.mem.gob.do/informe-eiti-rd/distribucion-de-ingresos/gasto-publico/ ; https://eitird.mem.gob.do/wp-content/uploads/2023/02/Cuarto-Informe-Contextual-EITI-RD-FINAL-Nuevo.pdf</t>
  </si>
  <si>
    <t>https://eitird.mem.gob.do/informe-eiti-rd/distribucion-de-ingresos/gasto-publico/ciclos-presupuestarios-incl-como-se-realiza-el-presupuesto/ ; https://eitird.mem.gob.do/wp-content/uploads/2023/02/Cuarto-Informe-Contextual-EITI-RD-FINAL-Nuevo.pdf</t>
  </si>
  <si>
    <t>https://eitird.mem.gob.do/informe-eiti-rd/contribucion-economica/aporte-sector-extrativo-al-pib/ ; https://eitird.mem.gob.do/wp-content/uploads/2023/02/Cuarto-Informe-Contextual-EITI-RD-FINAL-Nuevo.pdf</t>
  </si>
  <si>
    <t>Pags 35-36 Informe Contextual</t>
  </si>
  <si>
    <t>https://eitird.mem.gob.do/gestion-ambiental/ ; https://eitird.mem.gob.do/wp-content/uploads/2023/02/Cuarto-Informe-Contextual-EITI-RD-FINAL-Nuevo.pdf</t>
  </si>
  <si>
    <t>https://mapageneral.mineria.gob.do/Site/</t>
  </si>
  <si>
    <t xml:space="preserve"> Divulgación sistemática</t>
  </si>
  <si>
    <t xml:space="preserve">  Parcialmente cumplido  </t>
  </si>
  <si>
    <t xml:space="preserve"> </t>
  </si>
  <si>
    <t>https://eitird.mem.gob.do/concesiones-otorgadas-y-o-transferidas/ ; https://www.mineria.gob.do/index.php/mapas-de-concesiones/mapaconcesiones-de-explotacion-metalica-y-no-metalica ; https://eitird.mem.gob.do/wp-content/uploads/2023/02/Cuarto-Informe-Contextual-EITI-RD-FINAL-Nuevo.pdf</t>
  </si>
  <si>
    <t>Pags 35-40</t>
  </si>
  <si>
    <t>Divulgación sistemática</t>
  </si>
  <si>
    <t>Pags 72-73</t>
  </si>
  <si>
    <t>https://roundsdr.gob.do/es/prospectividad/ ; https://eitird.mem.gob.do/wp-content/uploads/2023/02/Cuarto-Informe-Contextual-EITI-RD-FINAL-Nuevo.pdf</t>
  </si>
  <si>
    <t>https://eitird.mem.gob.do/otorgamiento-de-derechos-de-hidrocarburos/ ;  https://eitird.mem.gob.do/wp-content/uploads/2023/02/Cuarto-Informe-Contextual-EITI-RD-FINAL-Nuevo.pdf</t>
  </si>
  <si>
    <t>https://eitird.mem.gob.do/wp-content/uploads/2023/02/Cuarto-Informe-Contextual-EITI-RD-FINAL-Nuevo.pdf</t>
  </si>
  <si>
    <t xml:space="preserve">https://eitird.mem.gob.do/wp-content/uploads/2023/02/Cuarto-Informe-Contextual-EITI-RD-FINAL-Nuevo.pdf ; https://eitird.mem.gob.do/informe-eiti-rd/corde-gestor-de-la-participacion-estatal/participacion-accionaria-en-falcondo/ </t>
  </si>
  <si>
    <t>Pags 58-60</t>
  </si>
  <si>
    <t>https://eitird.mem.gob.do/wp-content/uploads/2018/12/Extracto-acta-No.-07-2021.pdf ; https://eitird.mem.gob.do/wp-content/uploads/2018/12/Extracto-acta-No.-03-2022.pdf</t>
  </si>
  <si>
    <t>https://eitird.mem.gob.do/wp-content/uploads/2022/02/INFORME-FINAL-MEM-ULTM-12-4-2022.pdf</t>
  </si>
  <si>
    <t>Pag 23 4to Informe Cotejo</t>
  </si>
  <si>
    <t>Pags 30-32 4to Informe Cotejo</t>
  </si>
  <si>
    <t>Pag 24 4to Informe Cotejo</t>
  </si>
  <si>
    <t>https://eitird.mem.gob.do/wp-content/uploads/2022/02/FINAL-INFORME-EJECUTIVO-MEM-COTEJO-2019-Y-2020-12-4-2022.pdf</t>
  </si>
  <si>
    <t>Pags 72-73, favor ver la escala.</t>
  </si>
  <si>
    <t xml:space="preserve">Conforme a la Dirección Gneral de Minería las coordenadas están disponibles al imprimir el área deseada, para esto debe de tener habilitado el programa Trimble. Landfolio o algun programa compatible. </t>
  </si>
  <si>
    <t xml:space="preserve">Mayormente cumplido </t>
  </si>
  <si>
    <t>Pags 107-110</t>
  </si>
  <si>
    <t xml:space="preserve"> https://eitird.mem.gob.do/wp-content/uploads/2023/02/Cuarto-Informe-Contextual-EITI-RD-FINAL-Nuevo.pdf</t>
  </si>
  <si>
    <t xml:space="preserve">Pag 114 </t>
  </si>
  <si>
    <t>https://eitird.mem.gob.do/informe-eiti-rd/distribucion-de-ingresos/distribucion-de-los-ingresos-mineros/transferencias-generadas-del-ceam/ ; https://eitird.mem.gob.do/wp-content/uploads/2023/02/Cuarto-Informe-Contextual-EITI-RD-FINAL-Nuevo.pdf</t>
  </si>
  <si>
    <t>https://eitird.mem.gob.do/informe-eiti-rd/distribucion-de-ingresos/distribucion-de-los-ingresos-mineros/transferencias-generadas-del-ceam/ ;  https://eitird.mem.gob.do/informe-eiti-rd/distribucion-de-ingresos/distribucion-de-los-ingresos-mineros/</t>
  </si>
  <si>
    <t>https://eitird.mem.gob.do/informe-eiti-rd/distribucion-de-ingresos/distribucion-de-los-ingresos-mineros/transferencias-generadas-del-ceam/fomisar/ ;  https://eitird.mem.gob.do/wp-content/uploads/2023/02/Cuarto-Informe-Contextual-EITI-RD-FINAL-Nuevo.pdf</t>
  </si>
  <si>
    <t>Pags 118-119</t>
  </si>
  <si>
    <t>https://eitird.mem.gob.do/concesiones-vigentes/ ; https://www.mineria.gob.do/index.php/mapas-de-concesiones/mapadeconcesiones-de-exploracion-metalica-y-no-metalica ;  https://mineria.gob.do/index.php/mapas-de-concesiones/mapaconcesiones-de-explotacion-metalica-y-no-metalica ; https://eitird.mem.gob.do/wp-content/uploads/2023/02/Cuarto-Informe-Contextual-EITI-RD-FINAL-Nuevo.pdf ; https://mapageneral.mineria.gob.do/Site/</t>
  </si>
  <si>
    <t>Pags 35-36; La plataforma del Catastro es una herramienta sistematica la cual se actualiza automaticamente. Con esta herramienta se visualizara todas las conseciones vigentes y se podra encontrar las fechas y lugares donde se encuentran</t>
  </si>
  <si>
    <t xml:space="preserve">Existe. En la Republica Dominicana esta informacion esta registrada en las Camaras de Comercio correspondiente. Esta informacion no se dibulga </t>
  </si>
  <si>
    <t xml:space="preserve">Esta informacion es publica, pero el interesado debe de solicitar una certificacion del Registro Mercantil de la empresa deseada a la Camara de Comercio correspondiente  </t>
  </si>
  <si>
    <t xml:space="preserve">Existe, pero no se divulga. Este registro se encuentra en posesion de la administracion tributaria de la RD </t>
  </si>
  <si>
    <t>Pag 94</t>
  </si>
  <si>
    <t>Pag.23 Informe de Cotejo</t>
  </si>
  <si>
    <t>https://eitird.mem.gob.do/informe-eiti-rd/distribucion-de-ingresos/ ; https://eitird.mem.gob.do/wp-content/uploads/2023/02/Cuarto-Informe-Contextual-EITI-RD-FINAL-Nuevo.pdf</t>
  </si>
  <si>
    <t>Pags 93-94, 103</t>
  </si>
  <si>
    <t xml:space="preserve">  https://eitird.mem.gob.do/wp-content/uploads/2023/02/Cuarto-Informe-Contextual-EITI-RD-FINAL-Nuevo.pdf</t>
  </si>
  <si>
    <t>Pags 103 Informe Contextual</t>
  </si>
  <si>
    <t>no</t>
  </si>
  <si>
    <t>Pag. 103</t>
  </si>
  <si>
    <t>Pags 114 -122</t>
  </si>
  <si>
    <t>Pags 114 -123</t>
  </si>
  <si>
    <t>https://eitird.mem.gob.do/wp-content/uploads/2018/12/Extracto-acta-No.-03-2022.pdf ; https://eitird.mem.gob.do/wp-content/uploads/2022/02/INFORME-FINAL-MEM-ULTM-12-4-2022.pdf</t>
  </si>
  <si>
    <t xml:space="preserve">Pag. 23 del informe de Cotejo y acta </t>
  </si>
  <si>
    <t>Pag. 94</t>
  </si>
  <si>
    <t>Mecanismo de distribución de ingresos 1 REGIMEN FISCAL GENERAL</t>
  </si>
  <si>
    <t>Mecanismo de distribución de ingresos 2 REGIMEN FISCAL CONTRACTUAL</t>
  </si>
  <si>
    <t xml:space="preserve">Régimen informativo del EITI </t>
  </si>
  <si>
    <t xml:space="preserve">https://eitird.mem.gob.do/wp-content/uploads/2018/12/Extracto-acta-No.-07-2021.pdf ; https://eitird.mem.gob.do/wp-content/uploads/2018/12/Acta-No.-11-2019-1.pdf </t>
  </si>
  <si>
    <t xml:space="preserve">Pag 2 acta 07-2021. / Acta 11-2019 </t>
  </si>
  <si>
    <t>https://eitird.mem.gob.do/wp-content/uploads/2018/12/Acta-No.-05-2019.pdf ; https://eitird.mem.gob.do/wp-content/uploads/2023/02/Cuarto-Informe-Contextual-EITI-RD-FINAL-Nuevo.pdf</t>
  </si>
  <si>
    <t>Pag 4 del Acta, documenta la decisión de solicitar al MEM la elaboracion de propuesta de normativa. / Pags 24-27 Informe Contextual.</t>
  </si>
  <si>
    <t>https://eitird.mem.gob.do/wp-content/uploads/2023/02/Cuarto-Informe-Contextual-EITI-RD-FINAL-Nuevo.pdf ; https://elnacional.com.do/cormidom-entrega-rd29-mm-al-alcaldia-de-maimon/</t>
  </si>
  <si>
    <t>Pags 107-107 Para el periodo fiscal 2021 CORMIDO pago directamente a la Alcaldia de Maimon RD$29MM</t>
  </si>
  <si>
    <t>https://eitird.mem.gob.do/wp-content/uploads/2023/02/Cuarto-Informe-Contextual-EITI-RD-FINAL-Nuevo.pdf ;   https://elnacional.com.do/cormidom-entrega-rd29-mm-al-alcaldia-de-maimon/</t>
  </si>
  <si>
    <t xml:space="preserve"> Plenamente cumplido (SE)</t>
  </si>
  <si>
    <r>
      <rPr>
        <b/>
        <sz val="11"/>
        <rFont val="Franklin Gothic Book"/>
        <family val="2"/>
      </rPr>
      <t>GOB/IND</t>
    </r>
    <r>
      <rPr>
        <sz val="11"/>
        <rFont val="Franklin Gothic Book"/>
        <family val="2"/>
      </rPr>
      <t xml:space="preserve"> Existe una reforma a la Ley vigente de minas el cual se encuentra en la Consultoria juridica del Poder Ejecutivo para su revision antes de ser sometida al congreso. En las camaras se abre un proceso de consultas y vistas publicas.                                                                 </t>
    </r>
    <r>
      <rPr>
        <b/>
        <sz val="11"/>
        <rFont val="Franklin Gothic Book"/>
        <family val="2"/>
      </rPr>
      <t>SCD</t>
    </r>
    <r>
      <rPr>
        <i/>
        <sz val="11"/>
        <rFont val="Franklin Gothic Book"/>
        <family val="2"/>
      </rPr>
      <t xml:space="preserve">/El tratamiento de las diversas propuestas sobre la reforma a la Ley Minera no ha sido participativo ni transparente.La Sociedad Dominicana desconoce las propuestas hechas por el Gobierno y por parte del Sector Empresarial. Igualmente acontece en relación al proyecto de ley que crea el Sistema Nacional de Gestión de la Renta Minera (SINAGEREM), que se debate entre corrillos y al margen del proceso de debate paralelo con otras legislaciones vinculadas, como son los proyectos relativos a la Ley Nacional de Agua, la Ley de Reordenamiento Territorial y otros marcos jurídicos-legales que cursan en el Congreso Nacional o estan sugeridos desde diversas esferas de la Sociedad Dominicana. La SC y múltiples entidades especializadas han fijado y construyen propuestas alternativas.    </t>
    </r>
  </si>
  <si>
    <r>
      <rPr>
        <b/>
        <sz val="11"/>
        <rFont val="Franklin Gothic Book"/>
        <family val="2"/>
      </rPr>
      <t>SC</t>
    </r>
    <r>
      <rPr>
        <sz val="11"/>
        <rFont val="Franklin Gothic Book"/>
        <family val="2"/>
      </rPr>
      <t>/La positiva e impactante existencia del Portal https://eitird.mem.gob.do/ no es suficiente por si misma ni asegura la socialización de información desde la que crezca el empoderamiento ciudadano. Para la ciudadanía, grupos organizados y comunidades, especialmente de los entornos de las explotaciones mineras, áreas de exploración y extractivismo no metálico, es prácticamente desconocido el concepto de Industria Extractiva. Igualmente la ciudadanía desconoce los marcos legales y regulatorios, el régimen fiscal, ambiental y municipal relativo a este sector, al tiempo que no  se promueven iniciativas que aseguren el conocimiento y la participación en los debates sobre estos temas. La Comisión Nacional EITI-RD, desde su creación, no ha realizado a la fecha más que dos atividades hacia la sociedad, y una de ellas en el corazón de la comunidad -Bonao- en el período anterior a Pandemia del COVID 19.</t>
    </r>
  </si>
  <si>
    <r>
      <rPr>
        <b/>
        <sz val="11"/>
        <color rgb="FF000000"/>
        <rFont val="Franklin Gothic Book"/>
        <family val="2"/>
      </rPr>
      <t xml:space="preserve">GOB/IND </t>
    </r>
    <r>
      <rPr>
        <i/>
        <sz val="11"/>
        <color rgb="FF000000"/>
        <rFont val="Franklin Gothic Book"/>
        <family val="2"/>
      </rPr>
      <t xml:space="preserve">Plenamente cumplido               </t>
    </r>
    <r>
      <rPr>
        <b/>
        <sz val="11"/>
        <color rgb="FF000000"/>
        <rFont val="Franklin Gothic Book"/>
        <family val="2"/>
      </rPr>
      <t>SC</t>
    </r>
    <r>
      <rPr>
        <i/>
        <sz val="11"/>
        <color rgb="FF000000"/>
        <rFont val="Franklin Gothic Book"/>
        <family val="2"/>
      </rPr>
      <t xml:space="preserve"> Parcialmente cumplido </t>
    </r>
  </si>
  <si>
    <r>
      <rPr>
        <b/>
        <sz val="11"/>
        <color rgb="FF000000"/>
        <rFont val="Franklin Gothic Book"/>
        <family val="2"/>
      </rPr>
      <t>GOB/IND</t>
    </r>
    <r>
      <rPr>
        <sz val="11"/>
        <color rgb="FF000000"/>
        <rFont val="Franklin Gothic Book"/>
        <family val="2"/>
      </rPr>
      <t xml:space="preserve"> Plenamente cumplido                                          </t>
    </r>
    <r>
      <rPr>
        <b/>
        <sz val="11"/>
        <color rgb="FF000000"/>
        <rFont val="Franklin Gothic Book"/>
        <family val="2"/>
      </rPr>
      <t xml:space="preserve">SC </t>
    </r>
    <r>
      <rPr>
        <sz val="11"/>
        <color rgb="FF000000"/>
        <rFont val="Franklin Gothic Book"/>
        <family val="2"/>
      </rPr>
      <t xml:space="preserve">Parcialmente Cumplido </t>
    </r>
  </si>
  <si>
    <r>
      <rPr>
        <b/>
        <sz val="12"/>
        <color rgb="FF000000"/>
        <rFont val="Franklin Gothic Book"/>
        <family val="2"/>
      </rPr>
      <t xml:space="preserve">GOB/IND </t>
    </r>
    <r>
      <rPr>
        <sz val="12"/>
        <color rgb="FF000000"/>
        <rFont val="Franklin Gothic Book"/>
        <family val="2"/>
      </rPr>
      <t xml:space="preserve">Mayormente cumplido          </t>
    </r>
    <r>
      <rPr>
        <b/>
        <sz val="12"/>
        <color rgb="FF000000"/>
        <rFont val="Franklin Gothic Book"/>
        <family val="2"/>
      </rPr>
      <t xml:space="preserve">SC </t>
    </r>
    <r>
      <rPr>
        <sz val="12"/>
        <color rgb="FF000000"/>
        <rFont val="Franklin Gothic Book"/>
        <family val="2"/>
      </rPr>
      <t xml:space="preserve">Parcialmente Cumplido </t>
    </r>
  </si>
  <si>
    <r>
      <t xml:space="preserve">Régimen informativo EITI                                    </t>
    </r>
    <r>
      <rPr>
        <b/>
        <sz val="11"/>
        <color rgb="FF000000"/>
        <rFont val="Franklin Gothic Book"/>
        <family val="2"/>
      </rPr>
      <t xml:space="preserve">GOB/IND: </t>
    </r>
    <r>
      <rPr>
        <i/>
        <sz val="11"/>
        <color rgb="FF000000"/>
        <rFont val="Franklin Gothic Book"/>
        <family val="2"/>
      </rPr>
      <t xml:space="preserve">N/A                                                 </t>
    </r>
    <r>
      <rPr>
        <b/>
        <i/>
        <sz val="11"/>
        <color rgb="FF000000"/>
        <rFont val="Franklin Gothic Book"/>
        <family val="2"/>
      </rPr>
      <t>SC:</t>
    </r>
    <r>
      <rPr>
        <i/>
        <sz val="11"/>
        <color rgb="FF000000"/>
        <rFont val="Franklin Gothic Book"/>
        <family val="2"/>
      </rPr>
      <t xml:space="preserve"> pendiente de dar su opinion</t>
    </r>
  </si>
  <si>
    <t xml:space="preserve">Plenamente cumplido  </t>
  </si>
  <si>
    <r>
      <rPr>
        <b/>
        <sz val="11"/>
        <color theme="1"/>
        <rFont val="Franklin Gothic Book"/>
        <family val="2"/>
      </rPr>
      <t>SC:</t>
    </r>
    <r>
      <rPr>
        <sz val="11"/>
        <color theme="1"/>
        <rFont val="Franklin Gothic Book"/>
        <family val="2"/>
      </rPr>
      <t xml:space="preserve">  pendiente. En el sentido de que Banco Central debe disponer de informe desglosado</t>
    </r>
  </si>
  <si>
    <r>
      <rPr>
        <b/>
        <sz val="11"/>
        <color rgb="FF000000"/>
        <rFont val="Franklin Gothic Book"/>
        <family val="2"/>
      </rPr>
      <t xml:space="preserve">GOB/ IND </t>
    </r>
    <r>
      <rPr>
        <i/>
        <sz val="11"/>
        <color rgb="FF000000"/>
        <rFont val="Franklin Gothic Book"/>
        <family val="2"/>
      </rPr>
      <t xml:space="preserve">No aplicable                                                 </t>
    </r>
    <r>
      <rPr>
        <b/>
        <i/>
        <sz val="11"/>
        <color rgb="FF000000"/>
        <rFont val="Franklin Gothic Book"/>
        <family val="2"/>
      </rPr>
      <t>SC:</t>
    </r>
    <r>
      <rPr>
        <i/>
        <sz val="11"/>
        <color rgb="FF000000"/>
        <rFont val="Franklin Gothic Book"/>
        <family val="2"/>
      </rPr>
      <t xml:space="preserve"> Parcialmente </t>
    </r>
  </si>
  <si>
    <r>
      <rPr>
        <b/>
        <sz val="11"/>
        <color theme="1"/>
        <rFont val="Franklin Gothic Book"/>
        <family val="2"/>
      </rPr>
      <t>GOB/IND</t>
    </r>
    <r>
      <rPr>
        <sz val="11"/>
        <color theme="1"/>
        <rFont val="Franklin Gothic Book"/>
        <family val="2"/>
      </rPr>
      <t xml:space="preserve">: el Estado no participa en el sector de transporte, netamente como ente regulador y, cuando corresponde, como otorgador de concesiones para garantizar que se preste el servicio, por lo que el Estado no recibe ingresos por servicios de transporte ni tiene contratos para los fines.                                                     </t>
    </r>
    <r>
      <rPr>
        <b/>
        <sz val="11"/>
        <color theme="1"/>
        <rFont val="Franklin Gothic Book"/>
        <family val="2"/>
      </rPr>
      <t xml:space="preserve">SC: </t>
    </r>
    <r>
      <rPr>
        <sz val="11"/>
        <color theme="1"/>
        <rFont val="Franklin Gothic Book"/>
        <family val="2"/>
      </rPr>
      <t xml:space="preserve">El gobierno traslada y cobra impuestos por ese concepto. También los ayuntamientos cobran arbitrios. Debe tomarse en cuenta además, que el gobierno tiene la titularidad de la única refineria de petróleo del pais.   Se debe definir que se debe incluir  (Parcialmente/Mayormente) </t>
    </r>
  </si>
  <si>
    <r>
      <rPr>
        <b/>
        <sz val="11"/>
        <color rgb="FF000000"/>
        <rFont val="Franklin Gothic Book"/>
        <family val="2"/>
      </rPr>
      <t>GOB/IND</t>
    </r>
    <r>
      <rPr>
        <i/>
        <sz val="11"/>
        <color rgb="FF000000"/>
        <rFont val="Franklin Gothic Book"/>
        <family val="2"/>
      </rPr>
      <t xml:space="preserve">: No                                                             </t>
    </r>
    <r>
      <rPr>
        <b/>
        <sz val="11"/>
        <color rgb="FF000000"/>
        <rFont val="Franklin Gothic Book"/>
        <family val="2"/>
      </rPr>
      <t xml:space="preserve"> SC: </t>
    </r>
    <r>
      <rPr>
        <i/>
        <sz val="11"/>
        <color rgb="FF000000"/>
        <rFont val="Franklin Gothic Book"/>
        <family val="2"/>
      </rPr>
      <t>Si aplica</t>
    </r>
  </si>
  <si>
    <r>
      <rPr>
        <b/>
        <sz val="11"/>
        <color rgb="FF000000"/>
        <rFont val="Franklin Gothic Book"/>
        <family val="2"/>
      </rPr>
      <t>GOB/IND:</t>
    </r>
    <r>
      <rPr>
        <i/>
        <sz val="11"/>
        <color rgb="FF000000"/>
        <rFont val="Franklin Gothic Book"/>
        <family val="2"/>
      </rPr>
      <t xml:space="preserve">No aplicable                                         </t>
    </r>
    <r>
      <rPr>
        <b/>
        <sz val="11"/>
        <color rgb="FF000000"/>
        <rFont val="Franklin Gothic Book"/>
        <family val="2"/>
      </rPr>
      <t>SC:</t>
    </r>
    <r>
      <rPr>
        <i/>
        <sz val="11"/>
        <color rgb="FF000000"/>
        <rFont val="Franklin Gothic Book"/>
        <family val="2"/>
      </rPr>
      <t xml:space="preserve">No cumplido  </t>
    </r>
  </si>
  <si>
    <r>
      <rPr>
        <b/>
        <sz val="11"/>
        <color theme="1"/>
        <rFont val="Franklin Gothic Book"/>
        <family val="2"/>
      </rPr>
      <t>SC:</t>
    </r>
    <r>
      <rPr>
        <sz val="11"/>
        <color theme="1"/>
        <rFont val="Franklin Gothic Book"/>
        <family val="2"/>
      </rPr>
      <t>Pero no se ofrecen las informaciones desagregadas, a pesar de que el gobierno las recibe en diversos organismos estatales.</t>
    </r>
  </si>
  <si>
    <r>
      <rPr>
        <b/>
        <sz val="11"/>
        <color theme="1"/>
        <rFont val="Franklin Gothic Book"/>
        <family val="2"/>
      </rPr>
      <t>SC</t>
    </r>
    <r>
      <rPr>
        <sz val="11"/>
        <color theme="1"/>
        <rFont val="Franklin Gothic Book"/>
        <family val="2"/>
      </rPr>
      <t xml:space="preserve">:En tanto no se ofrecen las informaciones que se tienen al respecto, no es posible ser exhaustivo, valorar la calidad de los datos y su desglose. No se tiene accesibilidad por lo que la información (existente) no se transparenta, no se entrega y en consecuencia no se divulga en forma desagregteada, para pueda ser evaluada desde el GMP y la sociedad, las comunidades y ls personas. </t>
    </r>
  </si>
  <si>
    <r>
      <rPr>
        <b/>
        <sz val="11"/>
        <color rgb="FF000000"/>
        <rFont val="Franklin Gothic Book"/>
        <family val="2"/>
      </rPr>
      <t xml:space="preserve">GOB/IND: </t>
    </r>
    <r>
      <rPr>
        <i/>
        <sz val="11"/>
        <color rgb="FF000000"/>
        <rFont val="Franklin Gothic Book"/>
        <family val="2"/>
      </rPr>
      <t xml:space="preserve">No                                                          </t>
    </r>
    <r>
      <rPr>
        <b/>
        <sz val="11"/>
        <color rgb="FF000000"/>
        <rFont val="Franklin Gothic Book"/>
        <family val="2"/>
      </rPr>
      <t>SC:</t>
    </r>
    <r>
      <rPr>
        <i/>
        <sz val="11"/>
        <color rgb="FF000000"/>
        <rFont val="Franklin Gothic Book"/>
        <family val="2"/>
      </rPr>
      <t xml:space="preserve"> La información existe pero no se transparenta, no se entrega.</t>
    </r>
  </si>
  <si>
    <r>
      <rPr>
        <b/>
        <sz val="11"/>
        <color rgb="FF000000"/>
        <rFont val="Franklin Gothic Book"/>
        <family val="2"/>
      </rPr>
      <t xml:space="preserve">GOB/IND: </t>
    </r>
    <r>
      <rPr>
        <i/>
        <sz val="11"/>
        <color rgb="FF000000"/>
        <rFont val="Franklin Gothic Book"/>
        <family val="2"/>
      </rPr>
      <t xml:space="preserve">NA                                                         </t>
    </r>
    <r>
      <rPr>
        <b/>
        <i/>
        <sz val="11"/>
        <color rgb="FF000000"/>
        <rFont val="Franklin Gothic Book"/>
        <family val="2"/>
      </rPr>
      <t xml:space="preserve"> SC:</t>
    </r>
    <r>
      <rPr>
        <i/>
        <sz val="11"/>
        <color rgb="FF000000"/>
        <rFont val="Franklin Gothic Book"/>
        <family val="2"/>
      </rPr>
      <t xml:space="preserve"> NO</t>
    </r>
  </si>
  <si>
    <r>
      <rPr>
        <b/>
        <sz val="11"/>
        <color rgb="FF000000"/>
        <rFont val="Franklin Gothic Book"/>
        <family val="2"/>
      </rPr>
      <t xml:space="preserve">GOB/IND: </t>
    </r>
    <r>
      <rPr>
        <i/>
        <sz val="11"/>
        <color rgb="FF000000"/>
        <rFont val="Franklin Gothic Book"/>
        <family val="2"/>
      </rPr>
      <t xml:space="preserve">NA                                                       </t>
    </r>
    <r>
      <rPr>
        <b/>
        <sz val="11"/>
        <color rgb="FF000000"/>
        <rFont val="Franklin Gothic Book"/>
        <family val="2"/>
      </rPr>
      <t xml:space="preserve"> SC:</t>
    </r>
    <r>
      <rPr>
        <i/>
        <sz val="11"/>
        <color rgb="FF000000"/>
        <rFont val="Franklin Gothic Book"/>
        <family val="2"/>
      </rPr>
      <t xml:space="preserve"> Desconoce</t>
    </r>
  </si>
  <si>
    <r>
      <rPr>
        <b/>
        <sz val="11"/>
        <color rgb="FF000000"/>
        <rFont val="Franklin Gothic Book"/>
        <family val="2"/>
      </rPr>
      <t xml:space="preserve">GOB/IND: </t>
    </r>
    <r>
      <rPr>
        <i/>
        <sz val="11"/>
        <color rgb="FF000000"/>
        <rFont val="Franklin Gothic Book"/>
        <family val="2"/>
      </rPr>
      <t xml:space="preserve">Plenamente cumplido                 </t>
    </r>
    <r>
      <rPr>
        <b/>
        <sz val="11"/>
        <color rgb="FF000000"/>
        <rFont val="Franklin Gothic Book"/>
        <family val="2"/>
      </rPr>
      <t xml:space="preserve">SC: </t>
    </r>
    <r>
      <rPr>
        <i/>
        <sz val="11"/>
        <color rgb="FF000000"/>
        <rFont val="Franklin Gothic Book"/>
        <family val="2"/>
      </rPr>
      <t xml:space="preserve"> Parcialmente cumplido  </t>
    </r>
  </si>
  <si>
    <r>
      <rPr>
        <b/>
        <sz val="11"/>
        <rFont val="Franklin Gothic Book"/>
        <family val="2"/>
      </rPr>
      <t xml:space="preserve">SC: </t>
    </r>
    <r>
      <rPr>
        <sz val="11"/>
        <rFont val="Franklin Gothic Book"/>
        <family val="2"/>
      </rPr>
      <t>Se ofrece una información parcial sobre el 5% a que obliga la Ley 64-00, en el caso de las minera Barick Gold y en base a un cálculo que violenta las reglas contables y financieras nacionales e internacionales, distrayéndose cuantiosos recursos que por ley deben ser entregados a las municipalidades; no se aplica en el resto de las empresas mineras y extractivas no metálicas, excepto la minera Cormidom, que paga directamente esa obligación al municipio de Maimón. No se incluye en ningún caso a las no metálicas, los recursos relativos a la condición de co-propietario del Estado en la minera Falcombridge Dominicana (o como se denomine actualmente). Igualmente no se consolidan y divulgan los ingresos provenientes de los arbitrios cobrados por los ayuntamientos, en los casos en que se producen.</t>
    </r>
  </si>
  <si>
    <r>
      <rPr>
        <b/>
        <sz val="11"/>
        <rFont val="Franklin Gothic Book"/>
        <family val="2"/>
      </rPr>
      <t>GOB/IND</t>
    </r>
    <r>
      <rPr>
        <i/>
        <sz val="11"/>
        <rFont val="Franklin Gothic Book"/>
        <family val="2"/>
      </rPr>
      <t xml:space="preserve">: Régimen informativo EITI                                                           </t>
    </r>
    <r>
      <rPr>
        <b/>
        <sz val="11"/>
        <rFont val="Franklin Gothic Book"/>
        <family val="2"/>
      </rPr>
      <t xml:space="preserve">SC: </t>
    </r>
    <r>
      <rPr>
        <i/>
        <sz val="11"/>
        <rFont val="Franklin Gothic Book"/>
        <family val="2"/>
      </rPr>
      <t xml:space="preserve"> </t>
    </r>
    <r>
      <rPr>
        <sz val="11"/>
        <rFont val="Franklin Gothic Book"/>
        <family val="2"/>
      </rPr>
      <t xml:space="preserve"> Referencias insuficientes y sesgadas en el Portal EITI  </t>
    </r>
  </si>
  <si>
    <r>
      <rPr>
        <b/>
        <sz val="11"/>
        <color rgb="FF000000"/>
        <rFont val="Franklin Gothic Book"/>
        <family val="2"/>
      </rPr>
      <t xml:space="preserve">GOB/IND: </t>
    </r>
    <r>
      <rPr>
        <i/>
        <sz val="11"/>
        <color rgb="FF000000"/>
        <rFont val="Franklin Gothic Book"/>
        <family val="2"/>
      </rPr>
      <t xml:space="preserve">Mediante el régimen informativo del EITI                                                        </t>
    </r>
    <r>
      <rPr>
        <b/>
        <sz val="11"/>
        <color rgb="FF000000"/>
        <rFont val="Franklin Gothic Book"/>
        <family val="2"/>
      </rPr>
      <t xml:space="preserve"> </t>
    </r>
    <r>
      <rPr>
        <b/>
        <sz val="11"/>
        <rFont val="Franklin Gothic Book"/>
        <family val="2"/>
      </rPr>
      <t>SC:</t>
    </r>
    <r>
      <rPr>
        <sz val="11"/>
        <rFont val="Franklin Gothic Book"/>
        <family val="2"/>
      </rPr>
      <t xml:space="preserve"> </t>
    </r>
    <r>
      <rPr>
        <i/>
        <sz val="11"/>
        <rFont val="Franklin Gothic Book"/>
        <family val="2"/>
      </rPr>
      <t>No, en general, solo una empresa lo paga directamente a la comunidad y las restantes no lo hacen.</t>
    </r>
  </si>
  <si>
    <r>
      <rPr>
        <b/>
        <sz val="11"/>
        <color rgb="FF000000"/>
        <rFont val="Franklin Gothic Book"/>
        <family val="2"/>
      </rPr>
      <t xml:space="preserve">GOB/IND: </t>
    </r>
    <r>
      <rPr>
        <i/>
        <sz val="11"/>
        <color rgb="FF000000"/>
        <rFont val="Franklin Gothic Book"/>
        <family val="2"/>
      </rPr>
      <t xml:space="preserve">No disponible                                  </t>
    </r>
    <r>
      <rPr>
        <b/>
        <sz val="11"/>
        <rFont val="Franklin Gothic Book"/>
        <family val="2"/>
      </rPr>
      <t xml:space="preserve"> SC: </t>
    </r>
    <r>
      <rPr>
        <sz val="11"/>
        <rFont val="Franklin Gothic Book"/>
        <family val="2"/>
      </rPr>
      <t>Si disponible, pero no se entrega en diversos organismos estatales,</t>
    </r>
  </si>
  <si>
    <r>
      <rPr>
        <b/>
        <sz val="11"/>
        <color rgb="FF000000"/>
        <rFont val="Franklin Gothic Book"/>
        <family val="2"/>
      </rPr>
      <t xml:space="preserve">GOB/IND: </t>
    </r>
    <r>
      <rPr>
        <i/>
        <sz val="11"/>
        <color rgb="FF000000"/>
        <rFont val="Franklin Gothic Book"/>
        <family val="2"/>
      </rPr>
      <t xml:space="preserve">No                                                      </t>
    </r>
    <r>
      <rPr>
        <b/>
        <sz val="11"/>
        <rFont val="Franklin Gothic Book"/>
        <family val="2"/>
      </rPr>
      <t xml:space="preserve">  SC: </t>
    </r>
    <r>
      <rPr>
        <i/>
        <sz val="11"/>
        <rFont val="Franklin Gothic Book"/>
        <family val="2"/>
      </rPr>
      <t xml:space="preserve">Si disponible, pero no se entrega a la comunidad y ciudadanía  </t>
    </r>
  </si>
  <si>
    <t xml:space="preserve">Mayormente cumplido    </t>
  </si>
  <si>
    <r>
      <rPr>
        <b/>
        <sz val="11"/>
        <color theme="1"/>
        <rFont val="Franklin Gothic Book"/>
        <family val="2"/>
      </rPr>
      <t xml:space="preserve">SC: </t>
    </r>
    <r>
      <rPr>
        <sz val="11"/>
        <color theme="1"/>
        <rFont val="Franklin Gothic Book"/>
        <family val="2"/>
      </rPr>
      <t>No se incluyen ni reconocen los pagos de las empresas extractivas no metálicas, todas las empresas mineras que continuan siendo estatales en su propiedad y que agrupó la Corporación Dominicana de Empresas Estatales (Desaparecida), la Refineria Dominicana de Petróleo (100% dominicana), la extracción y exportación de Baxita, los ingresos por transportación, rodaje, derecho de paso, que el Estado recibe por diversas vias y no se consolidan y mucho menos se divulgan, por lo que tambien se adolece de un estudio que permita establecer transparentemente, cuales son sus cuantias y en qué medida resultan significativos en los nacional y/o en lo local, pues podrian ser muy siginificativos en una o varias comunidades y, al mismo tiempo, insignificantes en relación a los valores nacionales.</t>
    </r>
  </si>
  <si>
    <r>
      <rPr>
        <b/>
        <sz val="11"/>
        <color rgb="FF000000"/>
        <rFont val="Franklin Gothic Book"/>
        <family val="2"/>
      </rPr>
      <t xml:space="preserve">GOB/IND: </t>
    </r>
    <r>
      <rPr>
        <i/>
        <sz val="11"/>
        <color rgb="FF000000"/>
        <rFont val="Franklin Gothic Book"/>
        <family val="2"/>
      </rPr>
      <t xml:space="preserve">Si                                                              </t>
    </r>
    <r>
      <rPr>
        <b/>
        <sz val="11"/>
        <color rgb="FF000000"/>
        <rFont val="Franklin Gothic Book"/>
        <family val="2"/>
      </rPr>
      <t>SC:</t>
    </r>
    <r>
      <rPr>
        <i/>
        <sz val="11"/>
        <color rgb="FF000000"/>
        <rFont val="Franklin Gothic Book"/>
        <family val="2"/>
      </rPr>
      <t>Parcialmente Cumplido</t>
    </r>
  </si>
  <si>
    <r>
      <rPr>
        <b/>
        <sz val="11"/>
        <rFont val="Franklin Gothic Book"/>
        <family val="2"/>
      </rPr>
      <t xml:space="preserve">SC: </t>
    </r>
    <r>
      <rPr>
        <sz val="11"/>
        <rFont val="Franklin Gothic Book"/>
        <family val="2"/>
      </rPr>
      <t>No se incluyen ni reconocen los pagos de las empresas extractivas no metálicas, todas las empresas mineras que continuan siendo estatales en su propiedad y que agrupó la Corporación Dominicana de Empresas Estatales (Desaparecida), la Refineria Dominicana de Petróleo (100% dominicana), la extracción y exportación de Baxita, los ingresos por transportación, rodaje, derecho de paso, que el Estado recibe por diversas vias y no se consolidan y mucho menos se divulgan, por lo que tambien se adolece de un estudio que permita establecer transparentemente, cuales son sus cuantias y en qué medida resultan significativos en los nacional y/o en lo local, pues podrian ser muy siginificativos en una o varias comunidades y, al mismo tiempo, insignificantes en relación a los valores nacionales.</t>
    </r>
  </si>
  <si>
    <r>
      <rPr>
        <b/>
        <sz val="11"/>
        <color rgb="FF000000"/>
        <rFont val="Franklin Gothic Book"/>
        <family val="2"/>
      </rPr>
      <t xml:space="preserve">IND/GOB: </t>
    </r>
    <r>
      <rPr>
        <i/>
        <sz val="11"/>
        <color rgb="FF000000"/>
        <rFont val="Franklin Gothic Book"/>
        <family val="2"/>
      </rPr>
      <t xml:space="preserve">Si                                                       </t>
    </r>
    <r>
      <rPr>
        <i/>
        <sz val="11"/>
        <rFont val="Franklin Gothic Book"/>
        <family val="2"/>
      </rPr>
      <t xml:space="preserve">      </t>
    </r>
    <r>
      <rPr>
        <b/>
        <i/>
        <sz val="11"/>
        <rFont val="Franklin Gothic Book"/>
        <family val="2"/>
      </rPr>
      <t xml:space="preserve">SC: </t>
    </r>
    <r>
      <rPr>
        <i/>
        <sz val="11"/>
        <rFont val="Franklin Gothic Book"/>
        <family val="2"/>
      </rPr>
      <t xml:space="preserve">No, la información es parcial  </t>
    </r>
  </si>
  <si>
    <r>
      <rPr>
        <b/>
        <sz val="11"/>
        <color rgb="FF000000"/>
        <rFont val="Franklin Gothic Book"/>
        <family val="2"/>
      </rPr>
      <t xml:space="preserve">GOB/IND: </t>
    </r>
    <r>
      <rPr>
        <i/>
        <sz val="11"/>
        <color rgb="FF000000"/>
        <rFont val="Franklin Gothic Book"/>
        <family val="2"/>
      </rPr>
      <t xml:space="preserve">Sí                                                           </t>
    </r>
    <r>
      <rPr>
        <i/>
        <sz val="11"/>
        <color rgb="FFFF0000"/>
        <rFont val="Franklin Gothic Book"/>
        <family val="2"/>
      </rPr>
      <t xml:space="preserve">      </t>
    </r>
    <r>
      <rPr>
        <i/>
        <sz val="11"/>
        <rFont val="Franklin Gothic Book"/>
        <family val="2"/>
      </rPr>
      <t xml:space="preserve">   </t>
    </r>
    <r>
      <rPr>
        <b/>
        <sz val="11"/>
        <rFont val="Franklin Gothic Book"/>
        <family val="2"/>
      </rPr>
      <t xml:space="preserve">SC: </t>
    </r>
    <r>
      <rPr>
        <i/>
        <sz val="11"/>
        <rFont val="Franklin Gothic Book"/>
        <family val="2"/>
      </rPr>
      <t xml:space="preserve">No   </t>
    </r>
    <r>
      <rPr>
        <i/>
        <sz val="11"/>
        <color rgb="FFFF0000"/>
        <rFont val="Franklin Gothic Book"/>
        <family val="2"/>
      </rPr>
      <t xml:space="preserve">     </t>
    </r>
    <r>
      <rPr>
        <i/>
        <sz val="11"/>
        <color rgb="FF000000"/>
        <rFont val="Franklin Gothic Book"/>
        <family val="2"/>
      </rPr>
      <t xml:space="preserve">                          </t>
    </r>
  </si>
  <si>
    <r>
      <rPr>
        <b/>
        <sz val="12"/>
        <color theme="1"/>
        <rFont val="Calibri"/>
        <family val="2"/>
        <scheme val="minor"/>
      </rPr>
      <t xml:space="preserve">GOB/IND: </t>
    </r>
    <r>
      <rPr>
        <sz val="12"/>
        <color theme="1"/>
        <rFont val="Calibri"/>
        <family val="2"/>
        <scheme val="minor"/>
      </rPr>
      <t xml:space="preserve">NA                                                   </t>
    </r>
    <r>
      <rPr>
        <sz val="12"/>
        <rFont val="Calibri"/>
        <family val="2"/>
        <scheme val="minor"/>
      </rPr>
      <t xml:space="preserve">    </t>
    </r>
    <r>
      <rPr>
        <b/>
        <sz val="12"/>
        <rFont val="Calibri"/>
        <family val="2"/>
        <scheme val="minor"/>
      </rPr>
      <t xml:space="preserve"> SC: </t>
    </r>
    <r>
      <rPr>
        <sz val="12"/>
        <rFont val="Calibri"/>
        <family val="2"/>
        <scheme val="minor"/>
      </rPr>
      <t xml:space="preserve"> No Se Informa  </t>
    </r>
  </si>
  <si>
    <r>
      <rPr>
        <b/>
        <sz val="11"/>
        <color rgb="FF000000"/>
        <rFont val="Franklin Gothic Book"/>
        <family val="2"/>
      </rPr>
      <t xml:space="preserve">GOB/IND: </t>
    </r>
    <r>
      <rPr>
        <i/>
        <sz val="11"/>
        <color rgb="FF000000"/>
        <rFont val="Franklin Gothic Book"/>
        <family val="2"/>
      </rPr>
      <t xml:space="preserve">Plenamente cumplido                                 </t>
    </r>
    <r>
      <rPr>
        <b/>
        <sz val="11"/>
        <color rgb="FF000000"/>
        <rFont val="Franklin Gothic Book"/>
        <family val="2"/>
      </rPr>
      <t xml:space="preserve">SC: </t>
    </r>
    <r>
      <rPr>
        <i/>
        <sz val="11"/>
        <color rgb="FF000000"/>
        <rFont val="Franklin Gothic Book"/>
        <family val="2"/>
      </rPr>
      <t>Mayormente Cumplido</t>
    </r>
  </si>
  <si>
    <r>
      <rPr>
        <b/>
        <sz val="11"/>
        <rFont val="Franklin Gothic Book"/>
        <family val="2"/>
      </rPr>
      <t xml:space="preserve">SC: </t>
    </r>
    <r>
      <rPr>
        <sz val="11"/>
        <rFont val="Franklin Gothic Book"/>
        <family val="2"/>
      </rPr>
      <t>Lo que tenemos en el portal, especialmente lo que tenemos via portal es un avance incuestionable, mas lo que parcialmente aportan algunas empresas en y el gobierno, resulta sensiblemente insuficiente, sesgado y no responde a las obligaciones que tenemos como pais, respecto de lo que nos impone la ley sobre el derecho a la información pública y los acuerdos internacionales sobre la política de datos abiertos. No se ha consolidado la información aunque el gobierno y las empresas los tienen, persiste la tendencia a la secretidad y no se ofrece al público la información y la data, siempre desagregable y oportuna, para su conocimiento.</t>
    </r>
  </si>
  <si>
    <r>
      <rPr>
        <b/>
        <sz val="11"/>
        <rFont val="Franklin Gothic Book"/>
        <family val="2"/>
      </rPr>
      <t xml:space="preserve">SC: </t>
    </r>
    <r>
      <rPr>
        <sz val="11"/>
        <rFont val="Franklin Gothic Book"/>
        <family val="2"/>
      </rPr>
      <t xml:space="preserve">El portal no asegura, mas que la formalidad de un nivel de la divulgación, los actores, el gobierno y las empresas no desarrollan planes e iniciativas que permitan la socialización de la infomación mediante el contacto directo con la ciudadanía, la educación del actores y la promoción de una conciencia ciudadana. </t>
    </r>
  </si>
  <si>
    <r>
      <rPr>
        <b/>
        <sz val="11"/>
        <color rgb="FF000000"/>
        <rFont val="Franklin Gothic Book"/>
        <family val="2"/>
      </rPr>
      <t xml:space="preserve">GOB/IND: </t>
    </r>
    <r>
      <rPr>
        <i/>
        <sz val="11"/>
        <color rgb="FF000000"/>
        <rFont val="Franklin Gothic Book"/>
        <family val="2"/>
      </rPr>
      <t xml:space="preserve">  Plenamente cumplido                                   </t>
    </r>
    <r>
      <rPr>
        <b/>
        <sz val="11"/>
        <color rgb="FF000000"/>
        <rFont val="Franklin Gothic Book"/>
        <family val="2"/>
      </rPr>
      <t>SC:</t>
    </r>
    <r>
      <rPr>
        <i/>
        <sz val="11"/>
        <color rgb="FF000000"/>
        <rFont val="Franklin Gothic Book"/>
        <family val="2"/>
      </rPr>
      <t xml:space="preserve"> Parcialmente cumplido </t>
    </r>
  </si>
  <si>
    <r>
      <rPr>
        <b/>
        <sz val="11"/>
        <color rgb="FF000000"/>
        <rFont val="Franklin Gothic Book"/>
        <family val="2"/>
      </rPr>
      <t xml:space="preserve">GOB/IND: </t>
    </r>
    <r>
      <rPr>
        <i/>
        <sz val="11"/>
        <color rgb="FF000000"/>
        <rFont val="Franklin Gothic Book"/>
        <family val="2"/>
      </rPr>
      <t xml:space="preserve">Régimen informativo EITI             </t>
    </r>
    <r>
      <rPr>
        <b/>
        <sz val="11"/>
        <color rgb="FF000000"/>
        <rFont val="Franklin Gothic Book"/>
        <family val="2"/>
      </rPr>
      <t xml:space="preserve"> </t>
    </r>
    <r>
      <rPr>
        <b/>
        <sz val="11"/>
        <rFont val="Franklin Gothic Book"/>
        <family val="2"/>
      </rPr>
      <t xml:space="preserve">   SC: </t>
    </r>
    <r>
      <rPr>
        <i/>
        <sz val="11"/>
        <rFont val="Franklin Gothic Book"/>
        <family val="2"/>
      </rPr>
      <t xml:space="preserve"> </t>
    </r>
    <r>
      <rPr>
        <sz val="11"/>
        <rFont val="Franklin Gothic Book"/>
        <family val="2"/>
      </rPr>
      <t>Avance en la entrega de información parcial agregada o general, pero ni completa y sin desgolose algno de la misma</t>
    </r>
  </si>
  <si>
    <r>
      <rPr>
        <b/>
        <sz val="12"/>
        <rFont val="Franklin Gothic Book"/>
        <family val="2"/>
      </rPr>
      <t xml:space="preserve">SC: </t>
    </r>
    <r>
      <rPr>
        <sz val="12"/>
        <rFont val="Franklin Gothic Book"/>
        <family val="2"/>
      </rPr>
      <t xml:space="preserve">No es el GMP quien adopta las decisiones de acordar las decisiones de referencia, sino situaciones hecho que se aseguran desde la persistencia del "secreto empresarial", que por las diversas razones arguidas, se generan los obstáculos y resistencias existentes para el manejo de la transparencia en distintos temas, incluyendo, por ejemplo, el de beneficiarios reales. Esto se potencia ante la inexistencia de un regimen de consecuencias mas allá de lo que establece el disperso marco jurídico-legal del sector extractivo. </t>
    </r>
  </si>
  <si>
    <r>
      <rPr>
        <b/>
        <sz val="11"/>
        <color rgb="FF000000"/>
        <rFont val="Franklin Gothic Book"/>
        <family val="2"/>
      </rPr>
      <t xml:space="preserve">GOB/IND: </t>
    </r>
    <r>
      <rPr>
        <i/>
        <sz val="11"/>
        <color rgb="FF000000"/>
        <rFont val="Franklin Gothic Book"/>
        <family val="2"/>
      </rPr>
      <t xml:space="preserve">No disponible                                      </t>
    </r>
    <r>
      <rPr>
        <b/>
        <sz val="11"/>
        <color rgb="FF000000"/>
        <rFont val="Franklin Gothic Book"/>
        <family val="2"/>
      </rPr>
      <t xml:space="preserve">SC: </t>
    </r>
    <r>
      <rPr>
        <i/>
        <sz val="11"/>
        <color rgb="FF000000"/>
        <rFont val="Franklin Gothic Book"/>
        <family val="2"/>
      </rPr>
      <t xml:space="preserve"> </t>
    </r>
    <r>
      <rPr>
        <i/>
        <sz val="11"/>
        <rFont val="Franklin Gothic Book"/>
        <family val="2"/>
      </rPr>
      <t xml:space="preserve">No hay acceso a las auditorias externas, cuando existen. </t>
    </r>
  </si>
  <si>
    <r>
      <rPr>
        <b/>
        <sz val="11"/>
        <color rgb="FF000000"/>
        <rFont val="Franklin Gothic Book"/>
        <family val="2"/>
      </rPr>
      <t xml:space="preserve">GOB/IND: </t>
    </r>
    <r>
      <rPr>
        <i/>
        <sz val="11"/>
        <color rgb="FF000000"/>
        <rFont val="Franklin Gothic Book"/>
        <family val="2"/>
      </rPr>
      <t xml:space="preserve">No disponible                                      </t>
    </r>
    <r>
      <rPr>
        <b/>
        <sz val="11"/>
        <color rgb="FF000000"/>
        <rFont val="Franklin Gothic Book"/>
        <family val="2"/>
      </rPr>
      <t xml:space="preserve"> SC:</t>
    </r>
    <r>
      <rPr>
        <i/>
        <sz val="11"/>
        <color rgb="FF000000"/>
        <rFont val="Franklin Gothic Book"/>
        <family val="2"/>
      </rPr>
      <t xml:space="preserve"> </t>
    </r>
    <r>
      <rPr>
        <sz val="11"/>
        <rFont val="Franklin Gothic Book"/>
        <family val="2"/>
      </rPr>
      <t>No</t>
    </r>
  </si>
  <si>
    <r>
      <rPr>
        <b/>
        <sz val="11"/>
        <color rgb="FF000000"/>
        <rFont val="Franklin Gothic Book"/>
        <family val="2"/>
      </rPr>
      <t xml:space="preserve">GOB/IND: </t>
    </r>
    <r>
      <rPr>
        <i/>
        <sz val="11"/>
        <color rgb="FF000000"/>
        <rFont val="Franklin Gothic Book"/>
        <family val="2"/>
      </rPr>
      <t xml:space="preserve">No disponible                                    </t>
    </r>
    <r>
      <rPr>
        <b/>
        <sz val="11"/>
        <color rgb="FF000000"/>
        <rFont val="Franklin Gothic Book"/>
        <family val="2"/>
      </rPr>
      <t>SC</t>
    </r>
    <r>
      <rPr>
        <sz val="11"/>
        <rFont val="Franklin Gothic Book"/>
        <family val="2"/>
      </rPr>
      <t xml:space="preserve">: No las entregan  </t>
    </r>
  </si>
  <si>
    <r>
      <rPr>
        <b/>
        <sz val="11"/>
        <color rgb="FF000000"/>
        <rFont val="Franklin Gothic Book"/>
        <family val="2"/>
      </rPr>
      <t xml:space="preserve">GOB/IND: </t>
    </r>
    <r>
      <rPr>
        <i/>
        <sz val="11"/>
        <color rgb="FF000000"/>
        <rFont val="Franklin Gothic Book"/>
        <family val="2"/>
      </rPr>
      <t xml:space="preserve">No disponible                                  </t>
    </r>
    <r>
      <rPr>
        <b/>
        <sz val="11"/>
        <color rgb="FF000000"/>
        <rFont val="Franklin Gothic Book"/>
        <family val="2"/>
      </rPr>
      <t xml:space="preserve">SC: </t>
    </r>
    <r>
      <rPr>
        <i/>
        <sz val="11"/>
        <color rgb="FF000000"/>
        <rFont val="Franklin Gothic Book"/>
        <family val="2"/>
      </rPr>
      <t xml:space="preserve"> </t>
    </r>
    <r>
      <rPr>
        <sz val="11"/>
        <rFont val="Franklin Gothic Book"/>
        <family val="2"/>
      </rPr>
      <t>No, persiste la practica del "Secreto financiero"</t>
    </r>
  </si>
  <si>
    <r>
      <rPr>
        <b/>
        <sz val="11"/>
        <color rgb="FF000000"/>
        <rFont val="Franklin Gothic Book"/>
        <family val="2"/>
      </rPr>
      <t xml:space="preserve">GOB/IND: </t>
    </r>
    <r>
      <rPr>
        <i/>
        <sz val="11"/>
        <color rgb="FF000000"/>
        <rFont val="Franklin Gothic Book"/>
        <family val="2"/>
      </rPr>
      <t xml:space="preserve">No disponible                                        </t>
    </r>
    <r>
      <rPr>
        <b/>
        <sz val="11"/>
        <color rgb="FF000000"/>
        <rFont val="Franklin Gothic Book"/>
        <family val="2"/>
      </rPr>
      <t xml:space="preserve"> SC: </t>
    </r>
    <r>
      <rPr>
        <i/>
        <sz val="11"/>
        <color rgb="FF000000"/>
        <rFont val="Franklin Gothic Book"/>
        <family val="2"/>
      </rPr>
      <t xml:space="preserve"> </t>
    </r>
    <r>
      <rPr>
        <sz val="11"/>
        <rFont val="Franklin Gothic Book"/>
        <family val="2"/>
      </rPr>
      <t xml:space="preserve">No, negativa en los hechos y resistencia a tomar iniciativas   </t>
    </r>
  </si>
  <si>
    <r>
      <rPr>
        <b/>
        <sz val="11"/>
        <color rgb="FF000000"/>
        <rFont val="Franklin Gothic Book"/>
        <family val="2"/>
      </rPr>
      <t xml:space="preserve">GOB/IND: </t>
    </r>
    <r>
      <rPr>
        <i/>
        <sz val="11"/>
        <color rgb="FF000000"/>
        <rFont val="Franklin Gothic Book"/>
        <family val="2"/>
      </rPr>
      <t xml:space="preserve">Sí                                                                </t>
    </r>
    <r>
      <rPr>
        <b/>
        <sz val="11"/>
        <color rgb="FF000000"/>
        <rFont val="Franklin Gothic Book"/>
        <family val="2"/>
      </rPr>
      <t>SC:</t>
    </r>
    <r>
      <rPr>
        <sz val="11"/>
        <rFont val="Franklin Gothic Book"/>
        <family val="2"/>
      </rPr>
      <t xml:space="preserve"> SI, Aunque inicialmente porque la discusión del tema en el GMP es primaria y aun insuficiente  </t>
    </r>
  </si>
  <si>
    <r>
      <rPr>
        <b/>
        <sz val="11"/>
        <color rgb="FF000000"/>
        <rFont val="Franklin Gothic Book"/>
        <family val="2"/>
      </rPr>
      <t xml:space="preserve">GOB/IND: </t>
    </r>
    <r>
      <rPr>
        <i/>
        <sz val="11"/>
        <color rgb="FF000000"/>
        <rFont val="Franklin Gothic Book"/>
        <family val="2"/>
      </rPr>
      <t xml:space="preserve">Sí                                                             </t>
    </r>
    <r>
      <rPr>
        <b/>
        <sz val="11"/>
        <color rgb="FF000000"/>
        <rFont val="Franklin Gothic Book"/>
        <family val="2"/>
      </rPr>
      <t xml:space="preserve"> SC: </t>
    </r>
    <r>
      <rPr>
        <i/>
        <sz val="11"/>
        <color rgb="FF000000"/>
        <rFont val="Franklin Gothic Book"/>
        <family val="2"/>
      </rPr>
      <t xml:space="preserve"> </t>
    </r>
    <r>
      <rPr>
        <sz val="11"/>
        <rFont val="Franklin Gothic Book"/>
        <family val="2"/>
      </rPr>
      <t xml:space="preserve">Si, Aunque inicialmente porque la discusión del tema en el GMP es primaria y aun insuficiente  </t>
    </r>
  </si>
  <si>
    <r>
      <rPr>
        <b/>
        <sz val="11"/>
        <color rgb="FF000000"/>
        <rFont val="Franklin Gothic Book"/>
        <family val="2"/>
      </rPr>
      <t xml:space="preserve">GOB/IND: </t>
    </r>
    <r>
      <rPr>
        <i/>
        <sz val="11"/>
        <color rgb="FF000000"/>
        <rFont val="Franklin Gothic Book"/>
        <family val="2"/>
      </rPr>
      <t xml:space="preserve">Sí                                                             </t>
    </r>
    <r>
      <rPr>
        <b/>
        <sz val="11"/>
        <color rgb="FF000000"/>
        <rFont val="Franklin Gothic Book"/>
        <family val="2"/>
      </rPr>
      <t>SC:</t>
    </r>
    <r>
      <rPr>
        <i/>
        <sz val="11"/>
        <color rgb="FF000000"/>
        <rFont val="Franklin Gothic Book"/>
        <family val="2"/>
      </rPr>
      <t xml:space="preserve"> </t>
    </r>
    <r>
      <rPr>
        <sz val="11"/>
        <rFont val="Franklin Gothic Book"/>
        <family val="2"/>
      </rPr>
      <t xml:space="preserve">Si Aunque inicialmente porque la discusión del tema en el GMP es primaria y aun insuficiente  </t>
    </r>
  </si>
  <si>
    <r>
      <rPr>
        <b/>
        <sz val="11"/>
        <color rgb="FF000000"/>
        <rFont val="Franklin Gothic Book"/>
        <family val="2"/>
      </rPr>
      <t xml:space="preserve">GOB/IND: </t>
    </r>
    <r>
      <rPr>
        <i/>
        <sz val="11"/>
        <color rgb="FF000000"/>
        <rFont val="Franklin Gothic Book"/>
        <family val="2"/>
      </rPr>
      <t xml:space="preserve">Sí                                                               </t>
    </r>
    <r>
      <rPr>
        <b/>
        <sz val="11"/>
        <color rgb="FF000000"/>
        <rFont val="Franklin Gothic Book"/>
        <family val="2"/>
      </rPr>
      <t xml:space="preserve">SC: </t>
    </r>
    <r>
      <rPr>
        <sz val="11"/>
        <color rgb="FF000000"/>
        <rFont val="Franklin Gothic Book"/>
        <family val="2"/>
      </rPr>
      <t>Si</t>
    </r>
    <r>
      <rPr>
        <b/>
        <sz val="11"/>
        <color rgb="FF000000"/>
        <rFont val="Franklin Gothic Book"/>
        <family val="2"/>
      </rPr>
      <t xml:space="preserve">, </t>
    </r>
    <r>
      <rPr>
        <sz val="11"/>
        <rFont val="Franklin Gothic Book"/>
        <family val="2"/>
      </rPr>
      <t>Asumiendo que el punto de referencia en torno a este tema, son las indicaciones de ley, lo establecido en el Estándar y las reglas de la transparencia convenidas.</t>
    </r>
    <r>
      <rPr>
        <b/>
        <i/>
        <sz val="11"/>
        <color rgb="FFFF0000"/>
        <rFont val="Franklin Gothic Book"/>
        <family val="2"/>
      </rPr>
      <t xml:space="preserve">   </t>
    </r>
  </si>
  <si>
    <r>
      <rPr>
        <b/>
        <sz val="11"/>
        <rFont val="Franklin Gothic Book"/>
        <family val="2"/>
      </rPr>
      <t>SC:</t>
    </r>
    <r>
      <rPr>
        <sz val="11"/>
        <rFont val="Franklin Gothic Book"/>
        <family val="2"/>
      </rPr>
      <t xml:space="preserve"> </t>
    </r>
    <r>
      <rPr>
        <i/>
        <sz val="11"/>
        <rFont val="Franklin Gothic Book"/>
        <family val="2"/>
      </rPr>
      <t xml:space="preserve">Apenas se inicia la creación de una conciencia nacional formal, en la que las medidas van apareciendo lentamente.         </t>
    </r>
    <r>
      <rPr>
        <b/>
        <i/>
        <sz val="11"/>
        <rFont val="Franklin Gothic Book"/>
        <family val="2"/>
      </rPr>
      <t xml:space="preserve">  </t>
    </r>
    <r>
      <rPr>
        <b/>
        <i/>
        <sz val="11"/>
        <color rgb="FFFF0000"/>
        <rFont val="Franklin Gothic Book"/>
        <family val="2"/>
      </rPr>
      <t xml:space="preserve">                                                                                                                                       </t>
    </r>
  </si>
  <si>
    <r>
      <rPr>
        <b/>
        <sz val="11"/>
        <color rgb="FF000000"/>
        <rFont val="Franklin Gothic Book"/>
        <family val="2"/>
      </rPr>
      <t>GOB:</t>
    </r>
    <r>
      <rPr>
        <i/>
        <sz val="11"/>
        <color rgb="FF000000"/>
        <rFont val="Franklin Gothic Book"/>
        <family val="2"/>
      </rPr>
      <t xml:space="preserve"> CORMIDOM: RD$29,797,719.00 (2021)  FOMISAR: RD$899,999,999.00 (2019/2022)                                        </t>
    </r>
    <r>
      <rPr>
        <i/>
        <sz val="11"/>
        <color rgb="FFFF0000"/>
        <rFont val="Franklin Gothic Book"/>
        <family val="2"/>
      </rPr>
      <t xml:space="preserve">                 </t>
    </r>
    <r>
      <rPr>
        <b/>
        <sz val="11"/>
        <rFont val="Franklin Gothic Book"/>
        <family val="2"/>
      </rPr>
      <t xml:space="preserve"> SC: </t>
    </r>
    <r>
      <rPr>
        <sz val="11"/>
        <rFont val="Franklin Gothic Book"/>
        <family val="2"/>
      </rPr>
      <t>Se desconoce / Sesgada la información</t>
    </r>
  </si>
  <si>
    <r>
      <rPr>
        <b/>
        <sz val="11"/>
        <rFont val="Franklin Gothic Book"/>
        <family val="2"/>
      </rPr>
      <t xml:space="preserve">SC: </t>
    </r>
    <r>
      <rPr>
        <sz val="11"/>
        <rFont val="Franklin Gothic Book"/>
        <family val="2"/>
      </rPr>
      <t xml:space="preserve">Es necesario la realización de un estudio/diagnóstico que asegure rastrear los ingresos obtenidos desde cada uno de los renglones componentes, de las IIEE (incluyendo las industrias extractivas no metálicas, el transporte de materias primas de las IIEE y el combustible, la pesca y los bosques, las empresas estatales y en las inversiones en acciones conjuntas que hacen al Estado copropietario, asi como la información verificada de los pagos de las del empresas del sector extractivo. </t>
    </r>
  </si>
  <si>
    <r>
      <rPr>
        <b/>
        <sz val="11"/>
        <rFont val="Franklin Gothic Book"/>
        <family val="2"/>
      </rPr>
      <t>SC:</t>
    </r>
    <r>
      <rPr>
        <sz val="11"/>
        <rFont val="Franklin Gothic Book"/>
        <family val="2"/>
      </rPr>
      <t xml:space="preserve"> Para asegurar la rastreabilidad de los ingresos es necesario la realización de un estudio o un diagnóstico que identifique el estado de cada uno de los renglones componentes, como son los casos de las industrias extractivas no metálicas, el transporte de materias primas de las IIEE y el combustible, la pesca y los bosques, las empresas estatales y en las inversiones en acciones conjuntas que hacen al Estado copropietario. No es conveniente una interpretación lisa del informre contextual y del informe de cotejo y mucho menos reducir las referencias de partida, el apoyo y supuestos a la inclusiones y referencias generales que se se puedan hacer de vínculos el en portal EITI/RD. Este es un tema donde se avanza lentamente y se precisa de construir efectivamente un regimen de consecuencias. </t>
    </r>
  </si>
  <si>
    <r>
      <rPr>
        <b/>
        <sz val="11"/>
        <color rgb="FF000000"/>
        <rFont val="Franklin Gothic Book"/>
        <family val="2"/>
      </rPr>
      <t xml:space="preserve">GOB/IND: </t>
    </r>
    <r>
      <rPr>
        <i/>
        <sz val="11"/>
        <color rgb="FF000000"/>
        <rFont val="Franklin Gothic Book"/>
        <family val="2"/>
      </rPr>
      <t xml:space="preserve">Si                                                   </t>
    </r>
    <r>
      <rPr>
        <b/>
        <sz val="11"/>
        <color rgb="FF000000"/>
        <rFont val="Franklin Gothic Book"/>
        <family val="2"/>
      </rPr>
      <t xml:space="preserve">SC: </t>
    </r>
    <r>
      <rPr>
        <i/>
        <sz val="11"/>
        <rFont val="Franklin Gothic Book"/>
        <family val="2"/>
      </rPr>
      <t>Si, parcialmente</t>
    </r>
  </si>
  <si>
    <r>
      <rPr>
        <b/>
        <sz val="11"/>
        <color rgb="FF000000"/>
        <rFont val="Franklin Gothic Book"/>
        <family val="2"/>
      </rPr>
      <t xml:space="preserve">GOB/IND: </t>
    </r>
    <r>
      <rPr>
        <i/>
        <sz val="11"/>
        <color rgb="FF000000"/>
        <rFont val="Franklin Gothic Book"/>
        <family val="2"/>
      </rPr>
      <t xml:space="preserve">Plenamente cumplido                      </t>
    </r>
    <r>
      <rPr>
        <b/>
        <sz val="11"/>
        <color rgb="FF000000"/>
        <rFont val="Franklin Gothic Book"/>
        <family val="2"/>
      </rPr>
      <t xml:space="preserve">SC: </t>
    </r>
    <r>
      <rPr>
        <i/>
        <sz val="11"/>
        <color rgb="FF000000"/>
        <rFont val="Franklin Gothic Book"/>
        <family val="2"/>
      </rPr>
      <t xml:space="preserve">Parcialmente cumplido  </t>
    </r>
  </si>
  <si>
    <r>
      <rPr>
        <b/>
        <sz val="12"/>
        <rFont val="Franklin Gothic Book"/>
        <family val="2"/>
      </rPr>
      <t xml:space="preserve">SC: </t>
    </r>
    <r>
      <rPr>
        <sz val="12"/>
        <rFont val="Franklin Gothic Book"/>
        <family val="2"/>
      </rPr>
      <t>No se crean las condiciones para que la comunidad, la sociedad civil, los actores intereses desde la ciudadanía conozca e intervenga el este proceso</t>
    </r>
  </si>
  <si>
    <r>
      <rPr>
        <b/>
        <sz val="12"/>
        <rFont val="Franklin Gothic Book"/>
        <family val="2"/>
      </rPr>
      <t xml:space="preserve">SC: </t>
    </r>
    <r>
      <rPr>
        <sz val="12"/>
        <rFont val="Franklin Gothic Book"/>
        <family val="2"/>
      </rPr>
      <t>La información referida por algunos órganos estatales, no corresponde a la realidad y aun que ha sido referida en informes, solo ha sido por parte del gobierno. La SC tiene estudios y documentación verificada de las manipulaciones de las cifras sobre el 5% en el caso de las operaciones mineras auríferas de Cotuí, el no pago del 5% en el caso de la mina de ferronique en Bonao y salvo la minera aurífera Cormidom,ningún pago del 5% se conoce o tiene información en todo el territorio nacionalm en el resto de la industria extractiva (SC).</t>
    </r>
  </si>
  <si>
    <r>
      <rPr>
        <b/>
        <sz val="12"/>
        <rFont val="Franklin Gothic Book"/>
        <family val="2"/>
      </rPr>
      <t xml:space="preserve">SC: </t>
    </r>
    <r>
      <rPr>
        <sz val="12"/>
        <rFont val="Franklin Gothic Book"/>
        <family val="2"/>
      </rPr>
      <t>El gobierno actua, el GMP institucionalmente no ha aprobado estas afirmaciones. Sociedad Civil, en este plano ha procedido siempre a cuestionar ese proceder, sus informes y posturas, tanto aquí como de frente a las instancia centrales del Estándar.</t>
    </r>
  </si>
  <si>
    <r>
      <rPr>
        <b/>
        <sz val="14"/>
        <rFont val="Franklin Gothic Book"/>
        <family val="2"/>
      </rPr>
      <t xml:space="preserve">SC: </t>
    </r>
    <r>
      <rPr>
        <sz val="14"/>
        <rFont val="Franklin Gothic Book"/>
        <family val="2"/>
      </rPr>
      <t>El gobierno actua, el GMP institucionalmente no ha aprobado estas afirmaciones. Sociedad Civil, en este plano ha procedido siempre a cuestionar ese proceder, sus informes y posturas, tanto aquí como de frente a las instancia centrales del Estándar.</t>
    </r>
  </si>
  <si>
    <t xml:space="preserve">GOB/IND : Regimen informativo EITI                                                      SC:  La información referida por algunos órganos estatales, no corresponde a la realidad y aun que ha sido referida en informes, solo ha sido por parte del gobierno. (SC) </t>
  </si>
  <si>
    <t>GOB/IND : Sí                                 SC:  No, Hay una explicación rechazada de manera firme por la Sociedad Civil y cuestionada con anterioridad, incluso internacionalmente.</t>
  </si>
  <si>
    <t>GOB/IND : Regimen informativo EITI                                                      SC:  No, el  gobierno no politicas de divulgación de esta data, de estas informaciones y las que disponen en los medios de EITI/RD, están en conflicto con la realidad, con los hechos reales y constituyen un simple dato cuestionado, lo colocado en redes (SC).</t>
  </si>
  <si>
    <r>
      <t xml:space="preserve">GOB/IND : Si                                       SC:  </t>
    </r>
    <r>
      <rPr>
        <sz val="14"/>
        <rFont val="Franklin Gothic Book"/>
        <family val="2"/>
      </rPr>
      <t>No, es el gobierno no tiene la mas mínima transparencia en el manejo de las obligaciones que impone la Ley 64-00 de Medio Ambiente (SC).</t>
    </r>
    <r>
      <rPr>
        <sz val="11"/>
        <rFont val="Franklin Gothic Book"/>
        <family val="2"/>
      </rPr>
      <t xml:space="preserve"> </t>
    </r>
  </si>
  <si>
    <r>
      <t xml:space="preserve">GOB/IND : Si                                          SC: </t>
    </r>
    <r>
      <rPr>
        <sz val="14"/>
        <rFont val="Franklin Gothic Book"/>
        <family val="2"/>
      </rPr>
      <t>No, el  gobierno no politicas de divulgación de esta data, de estas informaciones y las que disponen en los medios de EITI/RD, están en conflicto con la realidad, con los hechos reales y constituyen un simple dato cuestionado, lo colocado en redes (SC).</t>
    </r>
    <r>
      <rPr>
        <sz val="11"/>
        <rFont val="Franklin Gothic Book"/>
        <family val="2"/>
      </rPr>
      <t xml:space="preserve"> </t>
    </r>
  </si>
  <si>
    <r>
      <t xml:space="preserve">GOB/IND : Sí                                              SC: </t>
    </r>
    <r>
      <rPr>
        <sz val="12"/>
        <rFont val="Franklin Gothic Book"/>
        <family val="2"/>
      </rPr>
      <t>No, el  gobierno no politicas de divulgación de esta data, de estas informaciones y las que disponen en los medios de EITI/RD, están en conflicto con la realidad, con los hechos reales y constituyen un simple dato cuestionado, lo colocado en redes (SC).</t>
    </r>
  </si>
  <si>
    <r>
      <t xml:space="preserve">GOB/IND : Sí                                            SC:  </t>
    </r>
    <r>
      <rPr>
        <sz val="12"/>
        <rFont val="Franklin Gothic Book"/>
        <family val="2"/>
      </rPr>
      <t>No, el  gobierno no politicas de divulgación de esta data, de estas informaciones y las que disponen en los medios de EITI/RD, están en conflicto con la realidad, con los hechos reales y constituyen un simple dato cuestionado, lo colocado en redes (SC).</t>
    </r>
  </si>
  <si>
    <r>
      <t>GOB/IND : Sí                                                    SC: No</t>
    </r>
    <r>
      <rPr>
        <sz val="12"/>
        <rFont val="Franklin Gothic Book"/>
        <family val="2"/>
      </rPr>
      <t>, el  gobierno no politicas de divulgación de esta data, de estas informaciones y las que disponen en los medios de EITI/RD, están en conflicto con la realidad, con los hechos reales y constituyen un simple dato cuestionado, lo colocado en redes (SC).</t>
    </r>
  </si>
  <si>
    <r>
      <t xml:space="preserve">GOB/IND : Sí                                             SC:  </t>
    </r>
    <r>
      <rPr>
        <sz val="12"/>
        <rFont val="Franklin Gothic Book"/>
        <family val="2"/>
      </rPr>
      <t>No, el  gobierno no politicas de divulgación de esta data, de estas informaciones y las que disponen en los medios de EITI/RD, están en conflicto con la realidad, con los hechos reales y constituyen un simple dato cuestionado, lo colocado en redes (SC).</t>
    </r>
  </si>
  <si>
    <r>
      <t xml:space="preserve">GOB/IND : Sí                                       SC:  </t>
    </r>
    <r>
      <rPr>
        <sz val="12"/>
        <rFont val="Franklin Gothic Book"/>
        <family val="2"/>
      </rPr>
      <t>No, el  gobierno no politicas de divulgación de esta data, de estas informaciones y las que disponen en los medios de EITI/RD, están en conflicto con la realidad, con los hechos reales y constituyen un simple dato cuestionado, lo colocado en redes (SC).</t>
    </r>
  </si>
  <si>
    <r>
      <t xml:space="preserve">GOB/IND Sí                                                              SC: Si,  </t>
    </r>
    <r>
      <rPr>
        <sz val="12"/>
        <rFont val="Franklin Gothic Book"/>
        <family val="2"/>
      </rPr>
      <t>Pero no hay acuerdos y decisiones adoptadas por el GMP al respecto, solo muestras de intensiones y no acuerdos que generen políticas y acciones. (SC).</t>
    </r>
  </si>
  <si>
    <t>https://eitird.mem.gob.do/wp-content/uploads/2022/02/Informe-Final-Divulgacion-Sistematica-EITI-RD-05abr2022.pdf</t>
  </si>
  <si>
    <r>
      <rPr>
        <b/>
        <sz val="11"/>
        <color rgb="FF000000"/>
        <rFont val="Franklin Gothic Book"/>
        <family val="2"/>
      </rPr>
      <t>GOB/IND:</t>
    </r>
    <r>
      <rPr>
        <i/>
        <sz val="11"/>
        <color rgb="FF000000"/>
        <rFont val="Franklin Gothic Book"/>
        <family val="2"/>
      </rPr>
      <t xml:space="preserve"> Plenamente cumplido                     </t>
    </r>
    <r>
      <rPr>
        <b/>
        <sz val="11"/>
        <color rgb="FF000000"/>
        <rFont val="Franklin Gothic Book"/>
        <family val="2"/>
      </rPr>
      <t xml:space="preserve">   SC</t>
    </r>
    <r>
      <rPr>
        <i/>
        <sz val="11"/>
        <color rgb="FF000000"/>
        <rFont val="Franklin Gothic Book"/>
        <family val="2"/>
      </rPr>
      <t>:Parcialmente cumplido</t>
    </r>
  </si>
  <si>
    <r>
      <rPr>
        <b/>
        <sz val="11"/>
        <color rgb="FF000000"/>
        <rFont val="Franklin Gothic Book"/>
        <family val="2"/>
      </rPr>
      <t xml:space="preserve">GOB/IND: </t>
    </r>
    <r>
      <rPr>
        <i/>
        <sz val="11"/>
        <color rgb="FF000000"/>
        <rFont val="Franklin Gothic Book"/>
        <family val="2"/>
      </rPr>
      <t xml:space="preserve">No aplicable                                          </t>
    </r>
    <r>
      <rPr>
        <b/>
        <sz val="11"/>
        <color rgb="FF000000"/>
        <rFont val="Franklin Gothic Book"/>
        <family val="2"/>
      </rPr>
      <t xml:space="preserve">SC: </t>
    </r>
    <r>
      <rPr>
        <i/>
        <sz val="11"/>
        <color rgb="FF000000"/>
        <rFont val="Franklin Gothic Book"/>
        <family val="2"/>
      </rPr>
      <t xml:space="preserve"> Si Aplica, aunque no lo hacen  </t>
    </r>
  </si>
  <si>
    <r>
      <rPr>
        <b/>
        <sz val="11"/>
        <color rgb="FF000000"/>
        <rFont val="Franklin Gothic Book"/>
        <family val="2"/>
      </rPr>
      <t xml:space="preserve">GOB/IND: </t>
    </r>
    <r>
      <rPr>
        <i/>
        <sz val="11"/>
        <color rgb="FF000000"/>
        <rFont val="Franklin Gothic Book"/>
        <family val="2"/>
      </rPr>
      <t xml:space="preserve">No                                                   </t>
    </r>
    <r>
      <rPr>
        <b/>
        <sz val="11"/>
        <color rgb="FF000000"/>
        <rFont val="Franklin Gothic Book"/>
        <family val="2"/>
      </rPr>
      <t xml:space="preserve">SC: </t>
    </r>
    <r>
      <rPr>
        <sz val="11"/>
        <rFont val="Franklin Gothic Book"/>
        <family val="2"/>
      </rPr>
      <t>Si Aplica</t>
    </r>
  </si>
  <si>
    <r>
      <rPr>
        <b/>
        <sz val="11"/>
        <color rgb="FF000000"/>
        <rFont val="Franklin Gothic Book"/>
        <family val="2"/>
      </rPr>
      <t xml:space="preserve">GOB/IND: </t>
    </r>
    <r>
      <rPr>
        <i/>
        <sz val="11"/>
        <color rgb="FF000000"/>
        <rFont val="Franklin Gothic Book"/>
        <family val="2"/>
      </rPr>
      <t xml:space="preserve">NA                                                           </t>
    </r>
    <r>
      <rPr>
        <b/>
        <sz val="11"/>
        <color rgb="FF000000"/>
        <rFont val="Franklin Gothic Book"/>
        <family val="2"/>
      </rPr>
      <t xml:space="preserve">    SC: </t>
    </r>
    <r>
      <rPr>
        <i/>
        <sz val="11"/>
        <color rgb="FF000000"/>
        <rFont val="Franklin Gothic Book"/>
        <family val="2"/>
      </rPr>
      <t xml:space="preserve"> </t>
    </r>
    <r>
      <rPr>
        <sz val="11"/>
        <rFont val="Franklin Gothic Book"/>
        <family val="2"/>
      </rPr>
      <t xml:space="preserve">No  </t>
    </r>
  </si>
  <si>
    <r>
      <rPr>
        <b/>
        <sz val="11"/>
        <color rgb="FF000000"/>
        <rFont val="Franklin Gothic Book"/>
        <family val="2"/>
      </rPr>
      <t xml:space="preserve">GOB/IND: </t>
    </r>
    <r>
      <rPr>
        <i/>
        <sz val="11"/>
        <color rgb="FF000000"/>
        <rFont val="Franklin Gothic Book"/>
        <family val="2"/>
      </rPr>
      <t xml:space="preserve">No disponible                                        </t>
    </r>
    <r>
      <rPr>
        <b/>
        <sz val="11"/>
        <color rgb="FF000000"/>
        <rFont val="Franklin Gothic Book"/>
        <family val="2"/>
      </rPr>
      <t xml:space="preserve">SC: </t>
    </r>
    <r>
      <rPr>
        <sz val="11"/>
        <rFont val="Franklin Gothic Book"/>
        <family val="2"/>
      </rPr>
      <t xml:space="preserve"> Si, pero no lo hacen  </t>
    </r>
  </si>
  <si>
    <r>
      <rPr>
        <b/>
        <sz val="11"/>
        <color rgb="FF000000"/>
        <rFont val="Franklin Gothic Book"/>
        <family val="2"/>
      </rPr>
      <t xml:space="preserve">GOB/IND: </t>
    </r>
    <r>
      <rPr>
        <i/>
        <sz val="11"/>
        <color rgb="FF000000"/>
        <rFont val="Franklin Gothic Book"/>
        <family val="2"/>
      </rPr>
      <t xml:space="preserve">No aplicable                                       </t>
    </r>
    <r>
      <rPr>
        <b/>
        <sz val="11"/>
        <color rgb="FF000000"/>
        <rFont val="Franklin Gothic Book"/>
        <family val="2"/>
      </rPr>
      <t xml:space="preserve">SC: </t>
    </r>
    <r>
      <rPr>
        <i/>
        <sz val="11"/>
        <color rgb="FF000000"/>
        <rFont val="Franklin Gothic Book"/>
        <family val="2"/>
      </rPr>
      <t xml:space="preserve"> </t>
    </r>
    <r>
      <rPr>
        <b/>
        <i/>
        <sz val="14"/>
        <color rgb="FFFF0000"/>
        <rFont val="Franklin Gothic Book"/>
        <family val="2"/>
      </rPr>
      <t>Si existen casos pendientes como el relativo a la extracción y comercialización de Bauxita.</t>
    </r>
    <r>
      <rPr>
        <i/>
        <sz val="11"/>
        <color rgb="FF000000"/>
        <rFont val="Franklin Gothic Book"/>
        <family val="2"/>
      </rPr>
      <t xml:space="preserve"> </t>
    </r>
  </si>
  <si>
    <r>
      <rPr>
        <b/>
        <sz val="11"/>
        <color theme="1"/>
        <rFont val="Franklin Gothic Book"/>
        <family val="2"/>
      </rPr>
      <t xml:space="preserve">SC: </t>
    </r>
    <r>
      <rPr>
        <sz val="11"/>
        <color theme="1"/>
        <rFont val="Franklin Gothic Book"/>
        <family val="2"/>
      </rPr>
      <t>Caso Bauxita estudiar Ejemplos de casos SC</t>
    </r>
  </si>
  <si>
    <r>
      <rPr>
        <b/>
        <sz val="11"/>
        <color rgb="FF000000"/>
        <rFont val="Franklin Gothic Book"/>
        <family val="2"/>
      </rPr>
      <t xml:space="preserve">GOB/IND: </t>
    </r>
    <r>
      <rPr>
        <i/>
        <sz val="11"/>
        <color rgb="FF000000"/>
        <rFont val="Franklin Gothic Book"/>
        <family val="2"/>
      </rPr>
      <t xml:space="preserve">No aplicable                                          </t>
    </r>
    <r>
      <rPr>
        <b/>
        <sz val="11"/>
        <color rgb="FF000000"/>
        <rFont val="Franklin Gothic Book"/>
        <family val="2"/>
      </rPr>
      <t>SC:</t>
    </r>
    <r>
      <rPr>
        <i/>
        <sz val="11"/>
        <color rgb="FF000000"/>
        <rFont val="Franklin Gothic Book"/>
        <family val="2"/>
      </rPr>
      <t xml:space="preserve"> </t>
    </r>
    <r>
      <rPr>
        <sz val="14"/>
        <rFont val="Franklin Gothic Book"/>
        <family val="2"/>
      </rPr>
      <t>Si, es aplicable</t>
    </r>
  </si>
  <si>
    <r>
      <rPr>
        <b/>
        <sz val="11"/>
        <color theme="1"/>
        <rFont val="Franklin Gothic Book"/>
        <family val="2"/>
      </rPr>
      <t xml:space="preserve">SC: </t>
    </r>
    <r>
      <rPr>
        <sz val="11"/>
        <color theme="1"/>
        <rFont val="Franklin Gothic Book"/>
        <family val="2"/>
      </rPr>
      <t xml:space="preserve"> Presentar argumentos </t>
    </r>
  </si>
  <si>
    <r>
      <rPr>
        <b/>
        <sz val="14"/>
        <rFont val="Franklin Gothic Book"/>
        <family val="2"/>
      </rPr>
      <t>SC</t>
    </r>
    <r>
      <rPr>
        <sz val="14"/>
        <rFont val="Franklin Gothic Book"/>
        <family val="2"/>
      </rPr>
      <t>: Si, es aplicable y lo decisivo es que nuestro Plan de Trabajo en Evaluación tiene elementos referidos al tema ambiental, independientes de que no siempre ha estado como un objetivo, pero, al mismo tiempo está incorporado desde el Mundial de París y ahora está mucho mas claro, como una cuestión de la que debian derivarse iniciativas y metas claras.</t>
    </r>
  </si>
  <si>
    <r>
      <rPr>
        <b/>
        <sz val="12"/>
        <rFont val="Franklin Gothic Book"/>
        <family val="2"/>
      </rPr>
      <t>SC:</t>
    </r>
    <r>
      <rPr>
        <sz val="12"/>
        <rFont val="Franklin Gothic Book"/>
        <family val="2"/>
      </rPr>
      <t xml:space="preserve"> Si, pero se manejan discrecionalmente, no se tiene franco acceso al pública y no se desarrollan políticas e iniciativas, que eviten el continuo proceso de violación de leyes y derechos.</t>
    </r>
  </si>
  <si>
    <r>
      <rPr>
        <b/>
        <sz val="11"/>
        <color theme="1"/>
        <rFont val="Franklin Gothic Book"/>
        <family val="2"/>
      </rPr>
      <t xml:space="preserve">GOB/IND: </t>
    </r>
    <r>
      <rPr>
        <i/>
        <sz val="11"/>
        <color theme="1"/>
        <rFont val="Franklin Gothic Book"/>
        <family val="2"/>
      </rPr>
      <t xml:space="preserve">No disponible                                                </t>
    </r>
    <r>
      <rPr>
        <b/>
        <sz val="11"/>
        <color theme="1"/>
        <rFont val="Franklin Gothic Book"/>
        <family val="2"/>
      </rPr>
      <t>SC:</t>
    </r>
    <r>
      <rPr>
        <i/>
        <sz val="11"/>
        <color rgb="FFFF0000"/>
        <rFont val="Franklin Gothic Book"/>
        <family val="2"/>
      </rPr>
      <t xml:space="preserve"> </t>
    </r>
    <r>
      <rPr>
        <i/>
        <sz val="12"/>
        <rFont val="Franklin Gothic Book"/>
        <family val="2"/>
      </rPr>
      <t>Si, pero se manejan discrecionalmente, no se tiene franco acceso al pública y no se desarrollan políticas e iniciativas, que eviten el continuo proceso de violación de leyes y derechos.</t>
    </r>
  </si>
  <si>
    <r>
      <rPr>
        <b/>
        <sz val="11"/>
        <color rgb="FF000000"/>
        <rFont val="Franklin Gothic Book"/>
        <family val="2"/>
      </rPr>
      <t xml:space="preserve">GOB/IND: </t>
    </r>
    <r>
      <rPr>
        <i/>
        <sz val="11"/>
        <color rgb="FF000000"/>
        <rFont val="Franklin Gothic Book"/>
        <family val="2"/>
      </rPr>
      <t xml:space="preserve">No                                                          </t>
    </r>
    <r>
      <rPr>
        <b/>
        <sz val="11"/>
        <color rgb="FF000000"/>
        <rFont val="Franklin Gothic Book"/>
        <family val="2"/>
      </rPr>
      <t xml:space="preserve"> SC</t>
    </r>
    <r>
      <rPr>
        <i/>
        <sz val="11"/>
        <color rgb="FF000000"/>
        <rFont val="Franklin Gothic Book"/>
        <family val="2"/>
      </rPr>
      <t xml:space="preserve">: </t>
    </r>
    <r>
      <rPr>
        <sz val="14"/>
        <rFont val="Franklin Gothic Book"/>
        <family val="2"/>
      </rPr>
      <t>Si, es aplicable</t>
    </r>
  </si>
  <si>
    <t>No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</si>
</sst>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164" formatCode="_-* #,##0.00_-;\-* #,##0.00_-;_-* &quot;-&quot;??_-;_-@_-"/>
    <numFmt numFmtId="165" formatCode="_ * #,##0.00_ ;_ * \-#,##0.00_ ;_ * &quot;-&quot;??_ ;_ @_ "/>
    <numFmt numFmtId="166" formatCode="_ * #,##0_ ;_ * \-#,##0_ ;_ * &quot;-&quot;??_ ;_ @_ "/>
    <numFmt numFmtId="167" formatCode="yyyy\-mm\-dd"/>
    <numFmt numFmtId="168" formatCode="_ * #,##0.0000_ ;_ * \-#,##0.0000_ ;_ * &quot;-&quot;??_ ;_ @_ "/>
    <numFmt numFmtId="169" formatCode="0.0%"/>
  </numFmts>
  <fonts count="8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Franklin Gothic Book"/>
      <family val="2"/>
    </font>
    <font>
      <sz val="12"/>
      <color theme="1"/>
      <name val="Calibri"/>
      <family val="2"/>
      <scheme val="minor"/>
    </font>
    <font>
      <b/>
      <sz val="12"/>
      <color theme="1"/>
      <name val="Calibri"/>
      <family val="2"/>
      <scheme val="minor"/>
    </font>
    <font>
      <b/>
      <sz val="20"/>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i/>
      <sz val="12"/>
      <color theme="1"/>
      <name val="Calibri"/>
      <family val="2"/>
      <scheme val="minor"/>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sz val="11"/>
      <color rgb="FFFF0000"/>
      <name val="Franklin Gothic Book"/>
      <family val="2"/>
    </font>
    <font>
      <b/>
      <u/>
      <sz val="11"/>
      <color rgb="FF000000"/>
      <name val="Franklin Gothic Book"/>
      <family val="2"/>
    </font>
    <font>
      <sz val="11"/>
      <color theme="1"/>
      <name val="Calibri"/>
      <family val="2"/>
      <scheme val="minor"/>
    </font>
    <font>
      <sz val="8"/>
      <name val="Calibri"/>
      <family val="2"/>
      <scheme val="minor"/>
    </font>
    <font>
      <u/>
      <sz val="12"/>
      <name val="Calibri"/>
      <family val="2"/>
      <scheme val="minor"/>
    </font>
    <font>
      <i/>
      <sz val="11"/>
      <color rgb="FFFF0000"/>
      <name val="Franklin Gothic Book"/>
      <family val="2"/>
    </font>
    <font>
      <b/>
      <i/>
      <sz val="11"/>
      <color rgb="FFFF0000"/>
      <name val="Franklin Gothic Book"/>
      <family val="2"/>
    </font>
    <font>
      <b/>
      <i/>
      <sz val="14"/>
      <color rgb="FFFF0000"/>
      <name val="Franklin Gothic Book"/>
      <family val="2"/>
    </font>
    <font>
      <sz val="11"/>
      <name val="Calibri"/>
      <family val="2"/>
      <scheme val="minor"/>
    </font>
    <font>
      <b/>
      <i/>
      <sz val="11"/>
      <name val="Franklin Gothic Book"/>
      <family val="2"/>
    </font>
    <font>
      <sz val="12"/>
      <name val="Calibri"/>
      <family val="2"/>
      <scheme val="minor"/>
    </font>
    <font>
      <b/>
      <sz val="12"/>
      <name val="Calibri"/>
      <family val="2"/>
      <scheme val="minor"/>
    </font>
    <font>
      <b/>
      <sz val="12"/>
      <name val="Franklin Gothic Book"/>
      <family val="2"/>
    </font>
    <font>
      <sz val="12"/>
      <name val="Franklin Gothic Book"/>
      <family val="2"/>
    </font>
    <font>
      <i/>
      <sz val="12"/>
      <name val="Franklin Gothic Book"/>
      <family val="2"/>
    </font>
    <font>
      <sz val="14"/>
      <name val="Franklin Gothic Book"/>
      <family val="2"/>
    </font>
    <font>
      <b/>
      <sz val="14"/>
      <name val="Franklin Gothic Book"/>
      <family val="2"/>
    </font>
  </fonts>
  <fills count="14">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7A516"/>
        <bgColor indexed="64"/>
      </patternFill>
    </fill>
  </fills>
  <borders count="64">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rgb="FF188FBB"/>
      </bottom>
      <diagonal/>
    </border>
  </borders>
  <cellStyleXfs count="9">
    <xf numFmtId="0" fontId="0" fillId="0" borderId="0"/>
    <xf numFmtId="0" fontId="7" fillId="0" borderId="0" applyNumberFormat="0" applyFill="0" applyBorder="0" applyAlignment="0" applyProtection="0"/>
    <xf numFmtId="0" fontId="4" fillId="0" borderId="0"/>
    <xf numFmtId="0" fontId="7" fillId="0" borderId="0" applyNumberFormat="0" applyFill="0" applyBorder="0" applyAlignment="0" applyProtection="0"/>
    <xf numFmtId="0" fontId="28" fillId="0" borderId="0" applyNumberFormat="0" applyFill="0" applyBorder="0" applyAlignment="0" applyProtection="0"/>
    <xf numFmtId="165" fontId="35" fillId="0" borderId="0" applyFont="0" applyFill="0" applyBorder="0" applyAlignment="0" applyProtection="0"/>
    <xf numFmtId="0" fontId="35" fillId="0" borderId="0"/>
    <xf numFmtId="0" fontId="44" fillId="0" borderId="0" applyNumberFormat="0" applyFill="0" applyBorder="0" applyAlignment="0" applyProtection="0"/>
    <xf numFmtId="44" fontId="4" fillId="0" borderId="0" applyFont="0" applyFill="0" applyBorder="0" applyAlignment="0" applyProtection="0"/>
  </cellStyleXfs>
  <cellXfs count="466">
    <xf numFmtId="0" fontId="0" fillId="0" borderId="0" xfId="0"/>
    <xf numFmtId="0" fontId="6" fillId="0" borderId="0" xfId="0" applyFont="1"/>
    <xf numFmtId="0" fontId="8" fillId="0" borderId="0" xfId="0" applyFont="1"/>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12" fillId="0" borderId="0" xfId="2" applyFont="1" applyAlignment="1">
      <alignment horizontal="left" vertical="center"/>
    </xf>
    <xf numFmtId="0" fontId="13" fillId="3" borderId="3" xfId="2" applyFont="1" applyFill="1" applyBorder="1" applyAlignment="1">
      <alignment vertical="center" wrapText="1"/>
    </xf>
    <xf numFmtId="0" fontId="13" fillId="3" borderId="6" xfId="2" applyFont="1" applyFill="1" applyBorder="1" applyAlignment="1">
      <alignment vertical="center" wrapText="1"/>
    </xf>
    <xf numFmtId="0" fontId="12" fillId="0" borderId="8" xfId="2" applyFont="1" applyBorder="1" applyAlignment="1">
      <alignment horizontal="left" vertical="center"/>
    </xf>
    <xf numFmtId="0" fontId="13" fillId="3" borderId="8" xfId="2" applyFont="1" applyFill="1" applyBorder="1" applyAlignment="1">
      <alignment vertical="center" wrapText="1"/>
    </xf>
    <xf numFmtId="0" fontId="0" fillId="0" borderId="10" xfId="0" applyBorder="1"/>
    <xf numFmtId="0" fontId="12" fillId="0" borderId="10" xfId="2" applyFont="1" applyBorder="1" applyAlignment="1">
      <alignment horizontal="left" vertical="center"/>
    </xf>
    <xf numFmtId="0" fontId="13" fillId="3" borderId="10" xfId="2" applyFont="1" applyFill="1" applyBorder="1" applyAlignment="1">
      <alignment vertical="center" wrapText="1"/>
    </xf>
    <xf numFmtId="0" fontId="0" fillId="0" borderId="0" xfId="0" applyAlignment="1">
      <alignment horizontal="left"/>
    </xf>
    <xf numFmtId="0" fontId="13" fillId="0" borderId="8" xfId="2" applyFont="1" applyBorder="1" applyAlignment="1">
      <alignment horizontal="left" vertical="center"/>
    </xf>
    <xf numFmtId="0" fontId="12" fillId="0" borderId="8" xfId="2" applyFont="1" applyBorder="1" applyAlignment="1">
      <alignment vertical="center"/>
    </xf>
    <xf numFmtId="0" fontId="13" fillId="0" borderId="6" xfId="2" applyFont="1" applyBorder="1" applyAlignment="1">
      <alignment horizontal="left" vertical="center" wrapText="1" indent="1"/>
    </xf>
    <xf numFmtId="0" fontId="13" fillId="0" borderId="8" xfId="2" applyFont="1" applyBorder="1" applyAlignment="1">
      <alignment horizontal="left" vertical="center" wrapText="1" indent="1"/>
    </xf>
    <xf numFmtId="0" fontId="13" fillId="3" borderId="8" xfId="2" applyFont="1" applyFill="1" applyBorder="1" applyAlignment="1">
      <alignment horizontal="left" vertical="center" wrapText="1" indent="3"/>
    </xf>
    <xf numFmtId="0" fontId="13" fillId="0" borderId="8" xfId="2" applyFont="1" applyBorder="1" applyAlignment="1">
      <alignment horizontal="left" vertical="center" wrapText="1" indent="3"/>
    </xf>
    <xf numFmtId="0" fontId="15" fillId="0" borderId="6" xfId="1" applyFont="1" applyFill="1" applyBorder="1" applyAlignment="1">
      <alignment horizontal="left" vertical="center" wrapText="1"/>
    </xf>
    <xf numFmtId="0" fontId="0" fillId="0" borderId="6" xfId="0" applyBorder="1" applyAlignment="1">
      <alignment vertical="center"/>
    </xf>
    <xf numFmtId="0" fontId="0" fillId="0" borderId="10" xfId="0" applyBorder="1" applyAlignment="1">
      <alignment vertical="center"/>
    </xf>
    <xf numFmtId="0" fontId="13" fillId="0" borderId="8" xfId="2" applyFont="1" applyBorder="1" applyAlignment="1">
      <alignment vertical="center" wrapText="1"/>
    </xf>
    <xf numFmtId="0" fontId="9" fillId="0" borderId="0" xfId="2" applyFont="1" applyAlignment="1">
      <alignment horizontal="left" vertical="center" wrapText="1"/>
    </xf>
    <xf numFmtId="0" fontId="11" fillId="0" borderId="0" xfId="2" applyFont="1" applyAlignment="1">
      <alignment horizontal="left" vertical="center" wrapText="1"/>
    </xf>
    <xf numFmtId="0" fontId="24" fillId="0" borderId="0" xfId="2" applyFont="1" applyAlignment="1">
      <alignment horizontal="left" vertical="center" wrapText="1"/>
    </xf>
    <xf numFmtId="0" fontId="20" fillId="0" borderId="11" xfId="2" applyFont="1" applyBorder="1" applyAlignment="1">
      <alignment horizontal="left" vertical="center" wrapText="1"/>
    </xf>
    <xf numFmtId="0" fontId="24" fillId="0" borderId="12" xfId="2" applyFont="1" applyBorder="1" applyAlignment="1">
      <alignment horizontal="left" vertical="center" wrapText="1"/>
    </xf>
    <xf numFmtId="0" fontId="25" fillId="4" borderId="12" xfId="2" applyFont="1" applyFill="1" applyBorder="1" applyAlignment="1">
      <alignment horizontal="left" vertical="center" wrapText="1"/>
    </xf>
    <xf numFmtId="0" fontId="9" fillId="0" borderId="8" xfId="2" applyFont="1" applyBorder="1" applyAlignment="1">
      <alignment horizontal="left" vertical="center"/>
    </xf>
    <xf numFmtId="0" fontId="24" fillId="0" borderId="8" xfId="2" applyFont="1" applyBorder="1" applyAlignment="1">
      <alignment horizontal="left" vertical="center" wrapText="1"/>
    </xf>
    <xf numFmtId="0" fontId="0" fillId="0" borderId="8" xfId="0" applyBorder="1"/>
    <xf numFmtId="0" fontId="0" fillId="0" borderId="8" xfId="0" applyBorder="1" applyAlignment="1">
      <alignment vertical="center"/>
    </xf>
    <xf numFmtId="0" fontId="20" fillId="0" borderId="0" xfId="2" applyFont="1" applyAlignment="1">
      <alignment horizontal="left" vertical="center" wrapText="1"/>
    </xf>
    <xf numFmtId="0" fontId="25" fillId="4" borderId="0" xfId="2" applyFont="1" applyFill="1" applyAlignment="1">
      <alignment horizontal="left" vertical="center" wrapText="1"/>
    </xf>
    <xf numFmtId="0" fontId="5" fillId="0" borderId="0" xfId="0" applyFont="1"/>
    <xf numFmtId="0" fontId="9" fillId="0" borderId="6" xfId="2" applyFont="1" applyBorder="1" applyAlignment="1">
      <alignment horizontal="left" vertical="center" wrapText="1"/>
    </xf>
    <xf numFmtId="0" fontId="11" fillId="0" borderId="6" xfId="2" applyFont="1" applyBorder="1" applyAlignment="1">
      <alignment horizontal="left" vertical="center" wrapText="1"/>
    </xf>
    <xf numFmtId="0" fontId="10" fillId="0" borderId="8" xfId="2" applyFont="1" applyBorder="1" applyAlignment="1">
      <alignment horizontal="left" vertical="center"/>
    </xf>
    <xf numFmtId="0" fontId="11" fillId="0" borderId="8" xfId="2" applyFont="1" applyBorder="1" applyAlignment="1">
      <alignment horizontal="left" vertical="center"/>
    </xf>
    <xf numFmtId="0" fontId="9" fillId="0" borderId="10" xfId="2" applyFont="1" applyBorder="1" applyAlignment="1">
      <alignment horizontal="left" vertical="center"/>
    </xf>
    <xf numFmtId="0" fontId="9" fillId="0" borderId="5" xfId="2" applyFont="1" applyBorder="1" applyAlignment="1">
      <alignment horizontal="left" vertical="center"/>
    </xf>
    <xf numFmtId="0" fontId="10" fillId="0" borderId="6" xfId="2" applyFont="1" applyBorder="1" applyAlignment="1">
      <alignment horizontal="left" vertical="center"/>
    </xf>
    <xf numFmtId="0" fontId="9" fillId="0" borderId="6" xfId="2" applyFont="1" applyBorder="1" applyAlignment="1">
      <alignment horizontal="left" vertical="center"/>
    </xf>
    <xf numFmtId="0" fontId="14" fillId="0" borderId="8" xfId="1" applyFont="1" applyFill="1" applyBorder="1" applyAlignment="1">
      <alignment horizontal="left" vertical="center" wrapText="1" indent="1"/>
    </xf>
    <xf numFmtId="0" fontId="14" fillId="0" borderId="8" xfId="1" applyFont="1" applyFill="1" applyBorder="1" applyAlignment="1">
      <alignment horizontal="left" vertical="center" wrapText="1" indent="2"/>
    </xf>
    <xf numFmtId="0" fontId="9" fillId="0" borderId="7" xfId="2" applyFont="1" applyBorder="1" applyAlignment="1">
      <alignment horizontal="left" vertical="center"/>
    </xf>
    <xf numFmtId="0" fontId="23" fillId="0" borderId="8" xfId="2" applyFont="1" applyBorder="1" applyAlignment="1">
      <alignment horizontal="left" vertical="center" wrapText="1"/>
    </xf>
    <xf numFmtId="0" fontId="25" fillId="4" borderId="8" xfId="2" applyFont="1" applyFill="1" applyBorder="1" applyAlignment="1">
      <alignment horizontal="left" vertical="center" wrapText="1"/>
    </xf>
    <xf numFmtId="0" fontId="14" fillId="0" borderId="10" xfId="1" applyFont="1" applyFill="1" applyBorder="1" applyAlignment="1">
      <alignment horizontal="left" vertical="center" wrapText="1" indent="1"/>
    </xf>
    <xf numFmtId="0" fontId="14" fillId="0" borderId="8" xfId="1" applyFont="1" applyFill="1" applyBorder="1" applyAlignment="1">
      <alignment horizontal="left" vertical="center" wrapText="1" indent="3"/>
    </xf>
    <xf numFmtId="0" fontId="0" fillId="0" borderId="9" xfId="0" applyBorder="1"/>
    <xf numFmtId="0" fontId="24" fillId="0" borderId="10" xfId="2" applyFont="1" applyBorder="1" applyAlignment="1">
      <alignment horizontal="left" vertical="center" wrapText="1"/>
    </xf>
    <xf numFmtId="0" fontId="13" fillId="0" borderId="8" xfId="2" applyFont="1" applyBorder="1" applyAlignment="1">
      <alignment horizontal="left" vertical="center" indent="1"/>
    </xf>
    <xf numFmtId="0" fontId="13" fillId="0" borderId="8" xfId="2" applyFont="1" applyBorder="1" applyAlignment="1">
      <alignment horizontal="left" vertical="center" indent="3"/>
    </xf>
    <xf numFmtId="0" fontId="16" fillId="3" borderId="8" xfId="2" applyFont="1" applyFill="1" applyBorder="1" applyAlignment="1">
      <alignment vertical="center"/>
    </xf>
    <xf numFmtId="0" fontId="14" fillId="0" borderId="8" xfId="1" applyFont="1" applyFill="1" applyBorder="1" applyAlignment="1">
      <alignment horizontal="left" vertical="center" wrapText="1"/>
    </xf>
    <xf numFmtId="0" fontId="11" fillId="0" borderId="5" xfId="2" applyFont="1" applyBorder="1" applyAlignment="1">
      <alignment horizontal="left" vertical="center"/>
    </xf>
    <xf numFmtId="0" fontId="11" fillId="0" borderId="7" xfId="2" applyFont="1" applyBorder="1" applyAlignment="1">
      <alignment horizontal="left" vertical="center"/>
    </xf>
    <xf numFmtId="0" fontId="20" fillId="0" borderId="7" xfId="2" applyFont="1" applyBorder="1" applyAlignment="1">
      <alignment horizontal="left" vertical="center"/>
    </xf>
    <xf numFmtId="0" fontId="12" fillId="0" borderId="15" xfId="2" applyFont="1" applyBorder="1" applyAlignment="1">
      <alignment horizontal="left" vertical="center"/>
    </xf>
    <xf numFmtId="0" fontId="24" fillId="0" borderId="15" xfId="2" applyFont="1" applyBorder="1" applyAlignment="1">
      <alignment horizontal="left" vertical="center" wrapText="1"/>
    </xf>
    <xf numFmtId="0" fontId="13" fillId="3" borderId="15" xfId="2" applyFont="1" applyFill="1" applyBorder="1" applyAlignment="1">
      <alignment vertical="center" wrapText="1"/>
    </xf>
    <xf numFmtId="0" fontId="0" fillId="0" borderId="15" xfId="0" applyBorder="1"/>
    <xf numFmtId="0" fontId="14" fillId="0" borderId="15" xfId="1" applyFont="1" applyFill="1" applyBorder="1" applyAlignment="1">
      <alignment horizontal="left" vertical="center" wrapText="1" indent="3"/>
    </xf>
    <xf numFmtId="0" fontId="0" fillId="0" borderId="7" xfId="0" applyBorder="1"/>
    <xf numFmtId="0" fontId="12" fillId="0" borderId="8" xfId="0" applyFont="1" applyBorder="1"/>
    <xf numFmtId="0" fontId="24" fillId="0" borderId="8" xfId="2" applyFont="1" applyBorder="1" applyAlignment="1">
      <alignment horizontal="left" vertical="center"/>
    </xf>
    <xf numFmtId="0" fontId="13" fillId="0" borderId="8" xfId="2" applyFont="1" applyBorder="1" applyAlignment="1">
      <alignment horizontal="left" vertical="center" wrapText="1"/>
    </xf>
    <xf numFmtId="0" fontId="0" fillId="0" borderId="10" xfId="0" applyBorder="1" applyAlignment="1">
      <alignment wrapText="1"/>
    </xf>
    <xf numFmtId="0" fontId="5" fillId="0" borderId="7" xfId="0" applyFont="1" applyBorder="1" applyAlignment="1">
      <alignment horizontal="left" vertical="center" wrapText="1"/>
    </xf>
    <xf numFmtId="0" fontId="5" fillId="0" borderId="7" xfId="0" applyFont="1" applyBorder="1"/>
    <xf numFmtId="0" fontId="5" fillId="0" borderId="9" xfId="0" applyFont="1" applyBorder="1"/>
    <xf numFmtId="0" fontId="25" fillId="0" borderId="8" xfId="2" applyFont="1" applyBorder="1" applyAlignment="1">
      <alignment horizontal="left" vertical="center" wrapText="1"/>
    </xf>
    <xf numFmtId="0" fontId="11" fillId="0" borderId="5" xfId="2" applyFont="1" applyBorder="1" applyAlignment="1">
      <alignment horizontal="left" vertical="center" wrapText="1"/>
    </xf>
    <xf numFmtId="0" fontId="10" fillId="0" borderId="6" xfId="2" applyFont="1" applyBorder="1" applyAlignment="1">
      <alignment horizontal="left" vertical="center" wrapText="1"/>
    </xf>
    <xf numFmtId="0" fontId="13" fillId="0" borderId="8" xfId="2" applyFont="1" applyBorder="1" applyAlignment="1">
      <alignment vertical="center"/>
    </xf>
    <xf numFmtId="0" fontId="21" fillId="0" borderId="8" xfId="0" applyFont="1" applyBorder="1" applyAlignment="1">
      <alignment vertical="center"/>
    </xf>
    <xf numFmtId="0" fontId="21" fillId="0" borderId="8" xfId="0" applyFont="1" applyBorder="1" applyAlignment="1">
      <alignment vertical="center" wrapText="1"/>
    </xf>
    <xf numFmtId="0" fontId="5" fillId="0" borderId="7" xfId="0" applyFont="1" applyBorder="1" applyAlignment="1">
      <alignment vertical="center"/>
    </xf>
    <xf numFmtId="0" fontId="0" fillId="0" borderId="10" xfId="0" applyBorder="1" applyAlignment="1">
      <alignment horizontal="left"/>
    </xf>
    <xf numFmtId="0" fontId="10" fillId="0" borderId="6" xfId="2" applyFont="1" applyBorder="1" applyAlignment="1">
      <alignment vertical="center"/>
    </xf>
    <xf numFmtId="0" fontId="13" fillId="3" borderId="8" xfId="2" applyFont="1" applyFill="1" applyBorder="1" applyAlignment="1">
      <alignment horizontal="center" vertical="center" wrapText="1"/>
    </xf>
    <xf numFmtId="0" fontId="24" fillId="0" borderId="0" xfId="2" applyFont="1" applyAlignment="1">
      <alignment horizontal="left" vertical="center"/>
    </xf>
    <xf numFmtId="0" fontId="21" fillId="0" borderId="0" xfId="2" applyFont="1" applyAlignment="1">
      <alignment horizontal="left" vertical="center"/>
    </xf>
    <xf numFmtId="0" fontId="20" fillId="0" borderId="0" xfId="2" applyFont="1" applyAlignment="1">
      <alignment horizontal="left" vertical="center"/>
    </xf>
    <xf numFmtId="0" fontId="34" fillId="0" borderId="0" xfId="2" applyFont="1" applyAlignment="1">
      <alignment vertical="center"/>
    </xf>
    <xf numFmtId="0" fontId="21" fillId="0" borderId="0" xfId="2" applyFont="1" applyAlignment="1">
      <alignment vertical="center"/>
    </xf>
    <xf numFmtId="165" fontId="21" fillId="0" borderId="0" xfId="5" applyFont="1" applyFill="1" applyAlignment="1">
      <alignment horizontal="left" vertical="center"/>
    </xf>
    <xf numFmtId="0" fontId="21" fillId="8" borderId="27" xfId="2" applyFont="1" applyFill="1" applyBorder="1" applyAlignment="1">
      <alignment vertical="center"/>
    </xf>
    <xf numFmtId="166" fontId="21" fillId="0" borderId="0" xfId="5" applyNumberFormat="1" applyFont="1" applyFill="1" applyAlignment="1">
      <alignment horizontal="left" vertical="center"/>
    </xf>
    <xf numFmtId="0" fontId="12" fillId="0" borderId="0" xfId="6" applyFont="1"/>
    <xf numFmtId="0" fontId="13" fillId="0" borderId="30" xfId="2" applyFont="1" applyBorder="1" applyAlignment="1" applyProtection="1">
      <alignment vertical="center"/>
      <protection locked="0"/>
    </xf>
    <xf numFmtId="0" fontId="21" fillId="0" borderId="31" xfId="2" applyFont="1" applyBorder="1" applyAlignment="1">
      <alignment horizontal="left" vertical="center"/>
    </xf>
    <xf numFmtId="0" fontId="13" fillId="0" borderId="32" xfId="2" applyFont="1" applyBorder="1" applyAlignment="1">
      <alignment vertical="center"/>
    </xf>
    <xf numFmtId="0" fontId="21" fillId="0" borderId="33" xfId="2" applyFont="1" applyBorder="1" applyAlignment="1">
      <alignment horizontal="left" vertical="center"/>
    </xf>
    <xf numFmtId="0" fontId="45" fillId="0" borderId="0" xfId="7" applyFont="1"/>
    <xf numFmtId="0" fontId="20" fillId="9" borderId="31" xfId="6" applyFont="1" applyFill="1" applyBorder="1" applyAlignment="1">
      <alignment vertical="center"/>
    </xf>
    <xf numFmtId="0" fontId="23" fillId="0" borderId="0" xfId="2" applyFont="1" applyAlignment="1">
      <alignment vertical="center"/>
    </xf>
    <xf numFmtId="0" fontId="45" fillId="0" borderId="0" xfId="7" applyNumberFormat="1" applyFont="1"/>
    <xf numFmtId="0" fontId="21" fillId="0" borderId="0" xfId="6" applyFont="1"/>
    <xf numFmtId="0" fontId="46" fillId="0" borderId="40" xfId="6" applyFont="1" applyBorder="1"/>
    <xf numFmtId="0" fontId="47" fillId="0" borderId="0" xfId="6" applyFont="1"/>
    <xf numFmtId="0" fontId="20" fillId="6" borderId="0" xfId="6" applyFont="1" applyFill="1" applyAlignment="1">
      <alignment vertical="center"/>
    </xf>
    <xf numFmtId="0" fontId="21" fillId="6" borderId="0" xfId="2" applyFont="1" applyFill="1" applyAlignment="1">
      <alignment horizontal="left" vertical="center"/>
    </xf>
    <xf numFmtId="165" fontId="21" fillId="6" borderId="0" xfId="5" applyFont="1" applyFill="1" applyBorder="1" applyAlignment="1">
      <alignment horizontal="left" vertical="center"/>
    </xf>
    <xf numFmtId="0" fontId="20" fillId="6" borderId="25" xfId="2" applyFont="1" applyFill="1" applyBorder="1" applyAlignment="1">
      <alignment horizontal="left" vertical="center"/>
    </xf>
    <xf numFmtId="165" fontId="20" fillId="6" borderId="25" xfId="5" applyFont="1" applyFill="1" applyBorder="1" applyAlignment="1">
      <alignment horizontal="left" vertical="center"/>
    </xf>
    <xf numFmtId="0" fontId="21" fillId="6" borderId="25" xfId="2" applyFont="1" applyFill="1" applyBorder="1" applyAlignment="1">
      <alignment horizontal="left" vertical="center"/>
    </xf>
    <xf numFmtId="165" fontId="21" fillId="6" borderId="25" xfId="5" applyFont="1" applyFill="1" applyBorder="1" applyAlignment="1">
      <alignment horizontal="left" vertical="center"/>
    </xf>
    <xf numFmtId="0" fontId="21" fillId="6" borderId="25" xfId="6" applyFont="1" applyFill="1" applyBorder="1"/>
    <xf numFmtId="0" fontId="21" fillId="6" borderId="42" xfId="2" applyFont="1" applyFill="1" applyBorder="1" applyAlignment="1">
      <alignment horizontal="left" vertical="center"/>
    </xf>
    <xf numFmtId="165" fontId="21" fillId="6" borderId="42" xfId="5" applyFont="1" applyFill="1" applyBorder="1" applyAlignment="1">
      <alignment horizontal="left" vertical="center"/>
    </xf>
    <xf numFmtId="164" fontId="47" fillId="0" borderId="0" xfId="6" applyNumberFormat="1" applyFont="1"/>
    <xf numFmtId="166" fontId="47" fillId="0" borderId="0" xfId="6" applyNumberFormat="1" applyFont="1"/>
    <xf numFmtId="0" fontId="20" fillId="0" borderId="44" xfId="6" applyFont="1" applyBorder="1"/>
    <xf numFmtId="165" fontId="20" fillId="0" borderId="0" xfId="5" applyFont="1" applyBorder="1"/>
    <xf numFmtId="0" fontId="20" fillId="0" borderId="0" xfId="6" applyFont="1"/>
    <xf numFmtId="0" fontId="20" fillId="0" borderId="40" xfId="6" applyFont="1" applyBorder="1"/>
    <xf numFmtId="0" fontId="51" fillId="0" borderId="0" xfId="2" applyFont="1" applyAlignment="1">
      <alignment horizontal="left" vertical="center"/>
    </xf>
    <xf numFmtId="0" fontId="52" fillId="0" borderId="0" xfId="2" applyFont="1" applyAlignment="1">
      <alignment horizontal="left" vertical="center"/>
    </xf>
    <xf numFmtId="0" fontId="53" fillId="0" borderId="0" xfId="2" applyFont="1" applyAlignment="1">
      <alignment horizontal="left" vertical="center"/>
    </xf>
    <xf numFmtId="0" fontId="53" fillId="3" borderId="45" xfId="2" applyFont="1" applyFill="1" applyBorder="1" applyAlignment="1">
      <alignment horizontal="left" vertical="center"/>
    </xf>
    <xf numFmtId="0" fontId="12" fillId="10" borderId="0" xfId="2" applyFont="1" applyFill="1" applyAlignment="1">
      <alignment horizontal="left" vertical="center"/>
    </xf>
    <xf numFmtId="0" fontId="54" fillId="2" borderId="45" xfId="2" applyFont="1" applyFill="1" applyBorder="1" applyAlignment="1">
      <alignment horizontal="left" vertical="center"/>
    </xf>
    <xf numFmtId="0" fontId="54" fillId="0" borderId="45" xfId="2" applyFont="1" applyBorder="1" applyAlignment="1">
      <alignment horizontal="left" vertical="center"/>
    </xf>
    <xf numFmtId="0" fontId="52" fillId="0" borderId="0" xfId="2" quotePrefix="1" applyFont="1" applyAlignment="1">
      <alignment horizontal="left" vertical="center"/>
    </xf>
    <xf numFmtId="0" fontId="31" fillId="0" borderId="0" xfId="2" applyFont="1" applyAlignment="1" applyProtection="1">
      <alignment vertical="center"/>
      <protection locked="0"/>
    </xf>
    <xf numFmtId="0" fontId="52" fillId="0" borderId="0" xfId="2" applyFont="1" applyAlignment="1">
      <alignment vertical="center"/>
    </xf>
    <xf numFmtId="0" fontId="55" fillId="0" borderId="0" xfId="2" applyFont="1" applyAlignment="1">
      <alignment horizontal="left" vertical="center"/>
    </xf>
    <xf numFmtId="0" fontId="10" fillId="0" borderId="31" xfId="2" applyFont="1" applyBorder="1" applyAlignment="1" applyProtection="1">
      <alignment horizontal="left" vertical="center"/>
      <protection locked="0"/>
    </xf>
    <xf numFmtId="0" fontId="9" fillId="0" borderId="31" xfId="2" applyFont="1" applyBorder="1" applyAlignment="1">
      <alignment horizontal="left" vertical="center"/>
    </xf>
    <xf numFmtId="0" fontId="10" fillId="0" borderId="31" xfId="2" applyFont="1" applyBorder="1" applyAlignment="1">
      <alignment horizontal="left" vertical="center"/>
    </xf>
    <xf numFmtId="0" fontId="11" fillId="0" borderId="31" xfId="2" applyFont="1" applyBorder="1" applyAlignment="1">
      <alignment horizontal="left" vertical="center"/>
    </xf>
    <xf numFmtId="0" fontId="56" fillId="0" borderId="39" xfId="2" applyFont="1" applyBorder="1" applyAlignment="1">
      <alignment vertical="center"/>
    </xf>
    <xf numFmtId="0" fontId="23" fillId="0" borderId="30" xfId="2" applyFont="1" applyBorder="1" applyAlignment="1" applyProtection="1">
      <alignment vertical="center"/>
      <protection locked="0"/>
    </xf>
    <xf numFmtId="0" fontId="13" fillId="0" borderId="31" xfId="2" applyFont="1" applyBorder="1" applyAlignment="1">
      <alignment horizontal="left" vertical="center"/>
    </xf>
    <xf numFmtId="0" fontId="57" fillId="0" borderId="0" xfId="2" applyFont="1" applyAlignment="1">
      <alignment horizontal="left" vertical="center"/>
    </xf>
    <xf numFmtId="0" fontId="13" fillId="0" borderId="39" xfId="2" applyFont="1" applyBorder="1" applyAlignment="1" applyProtection="1">
      <alignment horizontal="left" vertical="center" indent="2"/>
      <protection locked="0"/>
    </xf>
    <xf numFmtId="0" fontId="13" fillId="3" borderId="46" xfId="2" applyFont="1" applyFill="1" applyBorder="1" applyAlignment="1">
      <alignment vertical="center"/>
    </xf>
    <xf numFmtId="0" fontId="21" fillId="2" borderId="47" xfId="2" applyFont="1" applyFill="1" applyBorder="1" applyAlignment="1">
      <alignment horizontal="left" vertical="center"/>
    </xf>
    <xf numFmtId="0" fontId="13" fillId="0" borderId="46" xfId="2" applyFont="1" applyBorder="1" applyAlignment="1">
      <alignment vertical="center"/>
    </xf>
    <xf numFmtId="0" fontId="13" fillId="0" borderId="30" xfId="2" applyFont="1" applyBorder="1" applyAlignment="1" applyProtection="1">
      <alignment horizontal="left" vertical="center" indent="2"/>
      <protection locked="0"/>
    </xf>
    <xf numFmtId="0" fontId="21" fillId="2" borderId="33" xfId="2" applyFont="1" applyFill="1" applyBorder="1" applyAlignment="1">
      <alignment horizontal="left" vertical="center"/>
    </xf>
    <xf numFmtId="167" fontId="13" fillId="3" borderId="46" xfId="2" applyNumberFormat="1" applyFont="1" applyFill="1" applyBorder="1" applyAlignment="1">
      <alignment vertical="center"/>
    </xf>
    <xf numFmtId="0" fontId="13" fillId="0" borderId="39" xfId="2" applyFont="1" applyBorder="1" applyAlignment="1" applyProtection="1">
      <alignment horizontal="left" vertical="center" wrapText="1" indent="2"/>
      <protection locked="0"/>
    </xf>
    <xf numFmtId="0" fontId="13" fillId="3" borderId="0" xfId="2" applyFont="1" applyFill="1" applyAlignment="1">
      <alignment vertical="center"/>
    </xf>
    <xf numFmtId="167" fontId="13" fillId="3" borderId="0" xfId="2" applyNumberFormat="1" applyFont="1" applyFill="1" applyAlignment="1">
      <alignment vertical="center"/>
    </xf>
    <xf numFmtId="0" fontId="58" fillId="3" borderId="28" xfId="2" applyFont="1" applyFill="1" applyBorder="1" applyAlignment="1">
      <alignment vertical="center"/>
    </xf>
    <xf numFmtId="0" fontId="13" fillId="0" borderId="48" xfId="2" applyFont="1" applyBorder="1" applyAlignment="1" applyProtection="1">
      <alignment horizontal="left" vertical="center" wrapText="1" indent="2"/>
      <protection locked="0"/>
    </xf>
    <xf numFmtId="0" fontId="21" fillId="0" borderId="25" xfId="2" applyFont="1" applyBorder="1" applyAlignment="1">
      <alignment horizontal="left" vertical="center"/>
    </xf>
    <xf numFmtId="0" fontId="21" fillId="2" borderId="25" xfId="2" applyFont="1" applyFill="1" applyBorder="1" applyAlignment="1">
      <alignment horizontal="left" vertical="center"/>
    </xf>
    <xf numFmtId="0" fontId="21" fillId="2" borderId="0" xfId="2" applyFont="1" applyFill="1" applyAlignment="1">
      <alignment horizontal="left" vertical="center"/>
    </xf>
    <xf numFmtId="0" fontId="21" fillId="0" borderId="48" xfId="2" applyFont="1" applyBorder="1" applyAlignment="1">
      <alignment horizontal="left" vertical="center"/>
    </xf>
    <xf numFmtId="0" fontId="21" fillId="2" borderId="49" xfId="2" applyFont="1" applyFill="1" applyBorder="1" applyAlignment="1">
      <alignment horizontal="left" vertical="center"/>
    </xf>
    <xf numFmtId="0" fontId="29" fillId="3" borderId="31" xfId="3" applyFont="1" applyFill="1" applyBorder="1" applyAlignment="1">
      <alignment vertical="center"/>
    </xf>
    <xf numFmtId="0" fontId="59" fillId="2" borderId="31" xfId="2" applyFont="1" applyFill="1" applyBorder="1" applyAlignment="1">
      <alignment vertical="center"/>
    </xf>
    <xf numFmtId="0" fontId="30" fillId="0" borderId="50" xfId="4" applyFont="1" applyFill="1" applyBorder="1" applyAlignment="1" applyProtection="1">
      <alignment vertical="center"/>
      <protection locked="0"/>
    </xf>
    <xf numFmtId="0" fontId="13" fillId="0" borderId="0" xfId="2" applyFont="1" applyAlignment="1">
      <alignment vertical="center"/>
    </xf>
    <xf numFmtId="0" fontId="59" fillId="0" borderId="0" xfId="2" applyFont="1" applyAlignment="1">
      <alignment vertical="center"/>
    </xf>
    <xf numFmtId="0" fontId="56" fillId="0" borderId="0" xfId="2" applyFont="1" applyAlignment="1">
      <alignment vertical="center"/>
    </xf>
    <xf numFmtId="0" fontId="13" fillId="0" borderId="0" xfId="2" applyFont="1" applyAlignment="1">
      <alignment horizontal="left" vertical="center" indent="1"/>
    </xf>
    <xf numFmtId="0" fontId="13" fillId="3" borderId="38" xfId="2" applyFont="1" applyFill="1" applyBorder="1" applyAlignment="1">
      <alignment vertical="center" wrapText="1"/>
    </xf>
    <xf numFmtId="0" fontId="59" fillId="2" borderId="38" xfId="2" applyFont="1" applyFill="1" applyBorder="1" applyAlignment="1">
      <alignment vertical="center"/>
    </xf>
    <xf numFmtId="0" fontId="13" fillId="0" borderId="31" xfId="2" applyFont="1" applyBorder="1" applyAlignment="1">
      <alignment horizontal="left" vertical="center" indent="1"/>
    </xf>
    <xf numFmtId="0" fontId="41" fillId="3" borderId="28" xfId="3" applyFont="1" applyFill="1" applyBorder="1" applyAlignment="1">
      <alignment vertical="center" wrapText="1"/>
    </xf>
    <xf numFmtId="0" fontId="59" fillId="2" borderId="0" xfId="2" applyFont="1" applyFill="1" applyAlignment="1">
      <alignment vertical="center"/>
    </xf>
    <xf numFmtId="0" fontId="16" fillId="0" borderId="39" xfId="2" applyFont="1" applyBorder="1" applyAlignment="1" applyProtection="1">
      <alignment horizontal="left" vertical="center" indent="2"/>
      <protection locked="0"/>
    </xf>
    <xf numFmtId="0" fontId="13" fillId="0" borderId="39" xfId="2" applyFont="1" applyBorder="1" applyAlignment="1" applyProtection="1">
      <alignment horizontal="left" vertical="center" indent="4"/>
      <protection locked="0"/>
    </xf>
    <xf numFmtId="0" fontId="13" fillId="0" borderId="39" xfId="2" applyFont="1" applyBorder="1" applyAlignment="1" applyProtection="1">
      <alignment horizontal="left" vertical="center" indent="6"/>
      <protection locked="0"/>
    </xf>
    <xf numFmtId="0" fontId="21" fillId="0" borderId="52" xfId="2" applyFont="1" applyBorder="1" applyAlignment="1">
      <alignment horizontal="left" vertical="center"/>
    </xf>
    <xf numFmtId="0" fontId="21" fillId="2" borderId="28" xfId="2" applyFont="1" applyFill="1" applyBorder="1" applyAlignment="1">
      <alignment horizontal="left" vertical="center"/>
    </xf>
    <xf numFmtId="0" fontId="60" fillId="0" borderId="25" xfId="4" applyFont="1" applyFill="1" applyBorder="1" applyAlignment="1" applyProtection="1">
      <alignment horizontal="left" vertical="center" indent="2"/>
      <protection locked="0"/>
    </xf>
    <xf numFmtId="0" fontId="13" fillId="3" borderId="25" xfId="2" applyFont="1" applyFill="1" applyBorder="1" applyAlignment="1">
      <alignment vertical="center"/>
    </xf>
    <xf numFmtId="0" fontId="13" fillId="0" borderId="0" xfId="2" applyFont="1" applyAlignment="1" applyProtection="1">
      <alignment horizontal="left" vertical="center" indent="4"/>
      <protection locked="0"/>
    </xf>
    <xf numFmtId="168" fontId="13" fillId="3" borderId="0" xfId="5" applyNumberFormat="1" applyFont="1" applyFill="1" applyBorder="1" applyAlignment="1">
      <alignment vertical="center"/>
    </xf>
    <xf numFmtId="0" fontId="13" fillId="0" borderId="31" xfId="2" applyFont="1" applyBorder="1" applyAlignment="1" applyProtection="1">
      <alignment horizontal="left" vertical="center" indent="4"/>
      <protection locked="0"/>
    </xf>
    <xf numFmtId="0" fontId="41" fillId="3" borderId="31" xfId="3" applyFont="1" applyFill="1" applyBorder="1" applyAlignment="1">
      <alignment vertical="center" wrapText="1"/>
    </xf>
    <xf numFmtId="0" fontId="21" fillId="2" borderId="31" xfId="2" applyFont="1" applyFill="1" applyBorder="1" applyAlignment="1">
      <alignment horizontal="left" vertical="center"/>
    </xf>
    <xf numFmtId="0" fontId="30" fillId="0" borderId="30" xfId="4" applyFont="1" applyFill="1" applyBorder="1" applyAlignment="1" applyProtection="1">
      <alignment horizontal="left" vertical="center" wrapText="1"/>
      <protection locked="0"/>
    </xf>
    <xf numFmtId="0" fontId="13" fillId="0" borderId="31" xfId="2" applyFont="1" applyBorder="1" applyAlignment="1">
      <alignment vertical="center"/>
    </xf>
    <xf numFmtId="0" fontId="13" fillId="0" borderId="30" xfId="2" applyFont="1" applyBorder="1" applyAlignment="1" applyProtection="1">
      <alignment horizontal="left" vertical="center" indent="4"/>
      <protection locked="0"/>
    </xf>
    <xf numFmtId="0" fontId="23" fillId="0" borderId="51" xfId="2" applyFont="1" applyBorder="1" applyAlignment="1" applyProtection="1">
      <alignment vertical="center"/>
      <protection locked="0"/>
    </xf>
    <xf numFmtId="0" fontId="27" fillId="0" borderId="44" xfId="2" applyFont="1" applyBorder="1" applyAlignment="1">
      <alignment horizontal="left" vertical="center"/>
    </xf>
    <xf numFmtId="0" fontId="61" fillId="0" borderId="44" xfId="2" applyFont="1" applyBorder="1" applyAlignment="1">
      <alignment vertical="center"/>
    </xf>
    <xf numFmtId="0" fontId="62" fillId="0" borderId="0" xfId="2" applyFont="1" applyAlignment="1">
      <alignment vertical="center"/>
    </xf>
    <xf numFmtId="0" fontId="63" fillId="0" borderId="0" xfId="2" applyFont="1" applyAlignment="1">
      <alignment vertical="center"/>
    </xf>
    <xf numFmtId="0" fontId="36" fillId="6" borderId="0" xfId="2" applyFont="1" applyFill="1" applyAlignment="1">
      <alignment vertical="center"/>
    </xf>
    <xf numFmtId="0" fontId="16" fillId="6" borderId="0" xfId="2" applyFont="1" applyFill="1" applyAlignment="1">
      <alignment vertical="center"/>
    </xf>
    <xf numFmtId="0" fontId="66" fillId="0" borderId="0" xfId="6" applyFont="1"/>
    <xf numFmtId="0" fontId="16" fillId="10" borderId="0" xfId="2" applyFont="1" applyFill="1" applyAlignment="1">
      <alignment vertical="center"/>
    </xf>
    <xf numFmtId="0" fontId="29" fillId="10" borderId="0" xfId="4" applyFont="1" applyFill="1" applyBorder="1" applyAlignment="1"/>
    <xf numFmtId="0" fontId="54" fillId="2" borderId="45" xfId="2" applyFont="1" applyFill="1" applyBorder="1" applyAlignment="1">
      <alignment horizontal="left" vertical="center" wrapText="1"/>
    </xf>
    <xf numFmtId="0" fontId="53" fillId="10" borderId="0" xfId="2" applyFont="1" applyFill="1" applyAlignment="1">
      <alignment horizontal="left" vertical="center"/>
    </xf>
    <xf numFmtId="0" fontId="29" fillId="6" borderId="0" xfId="3" applyFont="1" applyFill="1" applyBorder="1" applyAlignment="1"/>
    <xf numFmtId="0" fontId="29" fillId="0" borderId="0" xfId="3" applyFont="1" applyFill="1" applyBorder="1" applyAlignment="1"/>
    <xf numFmtId="0" fontId="27" fillId="6" borderId="58" xfId="2" applyFont="1" applyFill="1" applyBorder="1" applyAlignment="1">
      <alignment vertical="center" wrapText="1"/>
    </xf>
    <xf numFmtId="0" fontId="21" fillId="0" borderId="0" xfId="2" applyFont="1" applyAlignment="1">
      <alignment vertical="center" wrapText="1"/>
    </xf>
    <xf numFmtId="0" fontId="27" fillId="6" borderId="24" xfId="2" applyFont="1" applyFill="1" applyBorder="1" applyAlignment="1">
      <alignment vertical="center" wrapText="1"/>
    </xf>
    <xf numFmtId="0" fontId="21" fillId="6" borderId="25" xfId="2" applyFont="1" applyFill="1" applyBorder="1" applyAlignment="1">
      <alignment vertical="center" wrapText="1"/>
    </xf>
    <xf numFmtId="0" fontId="21" fillId="6" borderId="59" xfId="2" applyFont="1" applyFill="1" applyBorder="1" applyAlignment="1">
      <alignment vertical="center" wrapText="1"/>
    </xf>
    <xf numFmtId="0" fontId="21" fillId="6" borderId="60" xfId="2" applyFont="1" applyFill="1" applyBorder="1" applyAlignment="1">
      <alignment vertical="center" wrapText="1"/>
    </xf>
    <xf numFmtId="0" fontId="21" fillId="6" borderId="0" xfId="2" applyFont="1" applyFill="1" applyAlignment="1">
      <alignment vertical="center" wrapText="1"/>
    </xf>
    <xf numFmtId="0" fontId="21" fillId="6" borderId="61" xfId="2" applyFont="1" applyFill="1" applyBorder="1" applyAlignment="1">
      <alignment vertical="center" wrapText="1"/>
    </xf>
    <xf numFmtId="0" fontId="24" fillId="6" borderId="60" xfId="2" applyFont="1" applyFill="1" applyBorder="1" applyAlignment="1">
      <alignment vertical="center" wrapText="1"/>
    </xf>
    <xf numFmtId="0" fontId="24" fillId="6" borderId="62" xfId="2" applyFont="1" applyFill="1" applyBorder="1" applyAlignment="1">
      <alignment vertical="center" wrapText="1"/>
    </xf>
    <xf numFmtId="0" fontId="24" fillId="6" borderId="27" xfId="2" applyFont="1" applyFill="1" applyBorder="1" applyAlignment="1">
      <alignment vertical="center" wrapText="1"/>
    </xf>
    <xf numFmtId="0" fontId="21" fillId="6" borderId="28" xfId="2" applyFont="1" applyFill="1" applyBorder="1" applyAlignment="1">
      <alignment vertical="center" wrapText="1"/>
    </xf>
    <xf numFmtId="0" fontId="21" fillId="6" borderId="29" xfId="2" applyFont="1" applyFill="1" applyBorder="1" applyAlignment="1">
      <alignment vertical="center" wrapText="1"/>
    </xf>
    <xf numFmtId="0" fontId="21" fillId="0" borderId="37" xfId="2" applyFont="1" applyBorder="1" applyAlignment="1">
      <alignment horizontal="left" vertical="center"/>
    </xf>
    <xf numFmtId="0" fontId="13" fillId="0" borderId="37" xfId="2" applyFont="1" applyBorder="1" applyAlignment="1">
      <alignment vertical="center"/>
    </xf>
    <xf numFmtId="0" fontId="68" fillId="0" borderId="0" xfId="2" applyFont="1" applyAlignment="1">
      <alignment horizontal="left" vertical="center"/>
    </xf>
    <xf numFmtId="0" fontId="23" fillId="0" borderId="0" xfId="2" applyFont="1" applyAlignment="1">
      <alignment horizontal="left" vertical="center" wrapText="1"/>
    </xf>
    <xf numFmtId="0" fontId="23" fillId="0" borderId="0" xfId="2" applyFont="1" applyAlignment="1">
      <alignment horizontal="left" vertical="center"/>
    </xf>
    <xf numFmtId="0" fontId="16" fillId="6" borderId="0" xfId="2" applyFont="1" applyFill="1" applyAlignment="1">
      <alignment horizontal="left" vertical="center"/>
    </xf>
    <xf numFmtId="0" fontId="23" fillId="0" borderId="37" xfId="2" applyFont="1" applyBorder="1" applyAlignment="1">
      <alignment horizontal="left" vertical="center"/>
    </xf>
    <xf numFmtId="0" fontId="20" fillId="0" borderId="7" xfId="2" applyFont="1" applyBorder="1" applyAlignment="1">
      <alignment horizontal="left" vertical="center" wrapText="1"/>
    </xf>
    <xf numFmtId="0" fontId="30" fillId="6" borderId="0" xfId="4" applyFont="1" applyFill="1" applyBorder="1" applyAlignment="1">
      <alignment horizontal="center" vertical="center"/>
    </xf>
    <xf numFmtId="0" fontId="31" fillId="6" borderId="0" xfId="2" applyFont="1" applyFill="1" applyAlignment="1">
      <alignment vertical="center"/>
    </xf>
    <xf numFmtId="0" fontId="16" fillId="0" borderId="0" xfId="2" applyFont="1" applyAlignment="1">
      <alignment vertical="center"/>
    </xf>
    <xf numFmtId="0" fontId="42" fillId="6" borderId="0" xfId="6" applyFont="1" applyFill="1" applyAlignment="1">
      <alignment vertical="center"/>
    </xf>
    <xf numFmtId="0" fontId="43" fillId="3" borderId="0" xfId="4" applyFont="1" applyFill="1" applyBorder="1" applyAlignment="1">
      <alignment horizontal="left" vertical="center" wrapText="1"/>
    </xf>
    <xf numFmtId="0" fontId="21" fillId="6" borderId="0" xfId="2" applyFont="1" applyFill="1" applyAlignment="1">
      <alignment horizontal="left" vertical="center" indent="1"/>
    </xf>
    <xf numFmtId="0" fontId="50" fillId="6" borderId="0" xfId="6" applyFont="1" applyFill="1" applyAlignment="1">
      <alignment vertical="center" wrapText="1"/>
    </xf>
    <xf numFmtId="0" fontId="21" fillId="6" borderId="0" xfId="6" applyFont="1" applyFill="1" applyAlignment="1">
      <alignment horizontal="left" vertical="center" wrapText="1" indent="2"/>
    </xf>
    <xf numFmtId="0" fontId="48" fillId="6" borderId="0" xfId="6" applyFont="1" applyFill="1" applyAlignment="1">
      <alignment vertical="center"/>
    </xf>
    <xf numFmtId="0" fontId="5" fillId="0" borderId="16" xfId="0" applyFont="1" applyBorder="1" applyAlignment="1">
      <alignment horizontal="left" vertical="center" wrapText="1"/>
    </xf>
    <xf numFmtId="0" fontId="3" fillId="0" borderId="0" xfId="2" applyFont="1" applyAlignment="1">
      <alignment horizontal="left" vertical="center"/>
    </xf>
    <xf numFmtId="0" fontId="3" fillId="0" borderId="0" xfId="2" applyFont="1" applyAlignment="1">
      <alignment horizontal="right" vertical="center"/>
    </xf>
    <xf numFmtId="0" fontId="3" fillId="3" borderId="0" xfId="2" applyFont="1" applyFill="1" applyAlignment="1">
      <alignment horizontal="right" vertical="center"/>
    </xf>
    <xf numFmtId="0" fontId="3" fillId="6" borderId="0" xfId="2" applyFont="1" applyFill="1" applyAlignment="1">
      <alignment horizontal="left" vertical="center"/>
    </xf>
    <xf numFmtId="0" fontId="3" fillId="10" borderId="0" xfId="2" applyFont="1" applyFill="1" applyAlignment="1">
      <alignment horizontal="left" vertical="center"/>
    </xf>
    <xf numFmtId="0" fontId="3" fillId="0" borderId="31" xfId="2" applyFont="1" applyBorder="1" applyAlignment="1">
      <alignment horizontal="left" vertical="center"/>
    </xf>
    <xf numFmtId="0" fontId="3" fillId="11" borderId="44" xfId="2" applyFont="1" applyFill="1" applyBorder="1" applyAlignment="1">
      <alignment horizontal="left" vertical="center"/>
    </xf>
    <xf numFmtId="0" fontId="3" fillId="0" borderId="51" xfId="2" applyFont="1" applyBorder="1" applyAlignment="1">
      <alignment horizontal="left" vertical="center"/>
    </xf>
    <xf numFmtId="0" fontId="3" fillId="0" borderId="44" xfId="2" applyFont="1" applyBorder="1" applyAlignment="1">
      <alignment horizontal="left" vertical="center"/>
    </xf>
    <xf numFmtId="0" fontId="3" fillId="2" borderId="8" xfId="2" applyFont="1" applyFill="1" applyBorder="1" applyAlignment="1">
      <alignment horizontal="left" vertical="center"/>
    </xf>
    <xf numFmtId="0" fontId="3" fillId="5" borderId="8" xfId="2" applyFont="1" applyFill="1" applyBorder="1" applyAlignment="1">
      <alignment horizontal="left" vertical="center"/>
    </xf>
    <xf numFmtId="0" fontId="3" fillId="0" borderId="8" xfId="2" applyFont="1" applyBorder="1" applyAlignment="1">
      <alignment horizontal="left" vertical="center"/>
    </xf>
    <xf numFmtId="0" fontId="3" fillId="0" borderId="8" xfId="2" applyFont="1" applyBorder="1" applyAlignment="1">
      <alignment vertical="center"/>
    </xf>
    <xf numFmtId="0" fontId="3" fillId="0" borderId="8" xfId="2" applyFont="1" applyBorder="1" applyAlignment="1">
      <alignment horizontal="center" vertical="center"/>
    </xf>
    <xf numFmtId="0" fontId="3" fillId="0" borderId="8" xfId="0" applyFont="1" applyBorder="1" applyAlignment="1">
      <alignment vertical="center"/>
    </xf>
    <xf numFmtId="0" fontId="3" fillId="2" borderId="8" xfId="2" applyFont="1" applyFill="1" applyBorder="1" applyAlignment="1">
      <alignment vertical="center"/>
    </xf>
    <xf numFmtId="0" fontId="3" fillId="0" borderId="7" xfId="2" applyFont="1" applyBorder="1" applyAlignment="1">
      <alignment horizontal="left" vertical="center"/>
    </xf>
    <xf numFmtId="0" fontId="3" fillId="0" borderId="8" xfId="0" applyFont="1" applyBorder="1" applyAlignment="1">
      <alignment horizontal="left" vertical="center"/>
    </xf>
    <xf numFmtId="0" fontId="3" fillId="2" borderId="4" xfId="2" applyFont="1" applyFill="1" applyBorder="1" applyAlignment="1">
      <alignment horizontal="left" vertical="center"/>
    </xf>
    <xf numFmtId="0" fontId="3" fillId="5" borderId="4" xfId="2" applyFont="1" applyFill="1" applyBorder="1" applyAlignment="1">
      <alignment horizontal="left" vertical="center"/>
    </xf>
    <xf numFmtId="0" fontId="3" fillId="0" borderId="5" xfId="2" applyFont="1" applyBorder="1" applyAlignment="1">
      <alignment horizontal="left" vertical="center"/>
    </xf>
    <xf numFmtId="0" fontId="3" fillId="0" borderId="6" xfId="2" applyFont="1" applyBorder="1" applyAlignment="1">
      <alignment horizontal="left" vertical="center"/>
    </xf>
    <xf numFmtId="0" fontId="3" fillId="0" borderId="1" xfId="2" applyFont="1" applyBorder="1" applyAlignment="1">
      <alignment vertical="center"/>
    </xf>
    <xf numFmtId="0" fontId="3" fillId="0" borderId="0" xfId="2" applyFont="1" applyAlignment="1">
      <alignment vertical="center"/>
    </xf>
    <xf numFmtId="0" fontId="3" fillId="0" borderId="3" xfId="2" applyFont="1" applyBorder="1" applyAlignment="1">
      <alignment vertical="center"/>
    </xf>
    <xf numFmtId="0" fontId="3" fillId="0" borderId="9" xfId="2" applyFont="1" applyBorder="1" applyAlignment="1">
      <alignment horizontal="left" vertical="center"/>
    </xf>
    <xf numFmtId="0" fontId="3" fillId="0" borderId="10" xfId="2" applyFont="1" applyBorder="1" applyAlignment="1">
      <alignment horizontal="left" vertical="center"/>
    </xf>
    <xf numFmtId="0" fontId="3" fillId="2" borderId="0" xfId="2" applyFont="1" applyFill="1" applyAlignment="1">
      <alignment horizontal="left" vertical="center"/>
    </xf>
    <xf numFmtId="0" fontId="3" fillId="0" borderId="6" xfId="2" applyFont="1" applyBorder="1" applyAlignment="1">
      <alignment vertical="center"/>
    </xf>
    <xf numFmtId="0" fontId="3" fillId="0" borderId="2" xfId="2" applyFont="1" applyBorder="1" applyAlignment="1">
      <alignment vertical="center"/>
    </xf>
    <xf numFmtId="165" fontId="3" fillId="0" borderId="0" xfId="5" applyFont="1" applyFill="1" applyAlignment="1">
      <alignment horizontal="left" vertical="center"/>
    </xf>
    <xf numFmtId="0" fontId="3" fillId="0" borderId="0" xfId="6" applyFont="1"/>
    <xf numFmtId="165" fontId="3" fillId="0" borderId="0" xfId="5" applyFont="1"/>
    <xf numFmtId="165" fontId="3" fillId="0" borderId="0" xfId="5" applyFont="1" applyAlignment="1">
      <alignment horizontal="right"/>
    </xf>
    <xf numFmtId="165" fontId="3" fillId="0" borderId="0" xfId="6" applyNumberFormat="1" applyFont="1"/>
    <xf numFmtId="164" fontId="3" fillId="0" borderId="0" xfId="6" applyNumberFormat="1" applyFont="1"/>
    <xf numFmtId="0" fontId="3" fillId="0" borderId="0" xfId="6" applyFont="1" applyAlignment="1">
      <alignment wrapText="1"/>
    </xf>
    <xf numFmtId="166" fontId="3" fillId="0" borderId="0" xfId="5" applyNumberFormat="1" applyFont="1"/>
    <xf numFmtId="0" fontId="3" fillId="0" borderId="14" xfId="2" applyFont="1" applyBorder="1" applyAlignment="1">
      <alignment horizontal="left" vertical="center"/>
    </xf>
    <xf numFmtId="0" fontId="3" fillId="0" borderId="15" xfId="2" applyFont="1" applyBorder="1" applyAlignment="1">
      <alignment horizontal="left" vertical="center"/>
    </xf>
    <xf numFmtId="0" fontId="3" fillId="5" borderId="15" xfId="2" applyFont="1" applyFill="1" applyBorder="1" applyAlignment="1">
      <alignment horizontal="left" vertical="center"/>
    </xf>
    <xf numFmtId="0" fontId="3" fillId="0" borderId="8" xfId="0" applyFont="1" applyBorder="1"/>
    <xf numFmtId="0" fontId="3" fillId="0" borderId="7" xfId="0" applyFont="1" applyBorder="1"/>
    <xf numFmtId="0" fontId="3" fillId="5" borderId="10" xfId="2" applyFont="1" applyFill="1" applyBorder="1" applyAlignment="1">
      <alignment horizontal="left" vertical="center"/>
    </xf>
    <xf numFmtId="0" fontId="13" fillId="12" borderId="0" xfId="2" applyFont="1" applyFill="1" applyAlignment="1">
      <alignment horizontal="left" vertical="center"/>
    </xf>
    <xf numFmtId="0" fontId="16" fillId="12" borderId="0" xfId="2" applyFont="1" applyFill="1" applyAlignment="1">
      <alignment horizontal="left" vertical="center"/>
    </xf>
    <xf numFmtId="0" fontId="3" fillId="12" borderId="0" xfId="2" applyFont="1" applyFill="1" applyAlignment="1">
      <alignment horizontal="left" vertical="center"/>
    </xf>
    <xf numFmtId="0" fontId="31" fillId="12" borderId="0" xfId="2" applyFont="1" applyFill="1" applyAlignment="1">
      <alignment vertical="center"/>
    </xf>
    <xf numFmtId="0" fontId="3" fillId="12" borderId="0" xfId="2" applyFont="1" applyFill="1" applyAlignment="1">
      <alignment vertical="center"/>
    </xf>
    <xf numFmtId="0" fontId="14" fillId="12" borderId="0" xfId="2" applyFont="1" applyFill="1" applyAlignment="1">
      <alignment vertical="center"/>
    </xf>
    <xf numFmtId="0" fontId="13" fillId="12" borderId="0" xfId="2" applyFont="1" applyFill="1" applyAlignment="1">
      <alignment vertical="center"/>
    </xf>
    <xf numFmtId="0" fontId="40" fillId="12" borderId="0" xfId="2" applyFont="1" applyFill="1" applyAlignment="1">
      <alignment horizontal="left" vertical="center"/>
    </xf>
    <xf numFmtId="0" fontId="13" fillId="12" borderId="0" xfId="2" applyFont="1" applyFill="1" applyAlignment="1">
      <alignment horizontal="left" vertical="center" wrapText="1" indent="2"/>
    </xf>
    <xf numFmtId="0" fontId="36" fillId="12" borderId="0" xfId="2" applyFont="1" applyFill="1" applyAlignment="1">
      <alignment vertical="center"/>
    </xf>
    <xf numFmtId="0" fontId="13" fillId="12" borderId="0" xfId="2" applyFont="1" applyFill="1" applyAlignment="1">
      <alignment vertical="center" wrapText="1"/>
    </xf>
    <xf numFmtId="0" fontId="40" fillId="12" borderId="0" xfId="2" applyFont="1" applyFill="1" applyAlignment="1">
      <alignment vertical="center"/>
    </xf>
    <xf numFmtId="0" fontId="16" fillId="12" borderId="0" xfId="2" applyFont="1" applyFill="1" applyAlignment="1">
      <alignment vertical="center"/>
    </xf>
    <xf numFmtId="0" fontId="67" fillId="6" borderId="26" xfId="2" applyFont="1" applyFill="1" applyBorder="1" applyAlignment="1">
      <alignment vertical="center" wrapText="1"/>
    </xf>
    <xf numFmtId="0" fontId="7" fillId="3" borderId="46" xfId="1" applyFill="1" applyBorder="1" applyAlignment="1">
      <alignment vertical="center"/>
    </xf>
    <xf numFmtId="0" fontId="7" fillId="3" borderId="8" xfId="1" applyFill="1" applyBorder="1" applyAlignment="1">
      <alignment horizontal="center" vertical="center" wrapText="1"/>
    </xf>
    <xf numFmtId="0" fontId="13" fillId="10" borderId="8" xfId="2" applyFont="1" applyFill="1" applyBorder="1" applyAlignment="1">
      <alignment horizontal="left" vertical="center" indent="3"/>
    </xf>
    <xf numFmtId="3" fontId="13" fillId="3" borderId="8" xfId="2" applyNumberFormat="1" applyFont="1" applyFill="1" applyBorder="1" applyAlignment="1">
      <alignment vertical="center" wrapText="1"/>
    </xf>
    <xf numFmtId="0" fontId="3" fillId="0" borderId="8" xfId="0" applyFont="1" applyBorder="1" applyAlignment="1">
      <alignment horizontal="left" vertical="center" wrapText="1"/>
    </xf>
    <xf numFmtId="2" fontId="13" fillId="3" borderId="8" xfId="2" applyNumberFormat="1" applyFont="1" applyFill="1" applyBorder="1" applyAlignment="1">
      <alignment vertical="center" wrapText="1"/>
    </xf>
    <xf numFmtId="0" fontId="21" fillId="6" borderId="12" xfId="2" applyFont="1" applyFill="1" applyBorder="1" applyAlignment="1">
      <alignment vertical="center"/>
    </xf>
    <xf numFmtId="0" fontId="16" fillId="0" borderId="0" xfId="2" applyFont="1" applyAlignment="1">
      <alignment horizontal="left" vertical="center"/>
    </xf>
    <xf numFmtId="0" fontId="3" fillId="6" borderId="63" xfId="2" applyFont="1" applyFill="1" applyBorder="1" applyAlignment="1">
      <alignment horizontal="left" vertical="center"/>
    </xf>
    <xf numFmtId="0" fontId="21" fillId="6" borderId="63" xfId="2" applyFont="1" applyFill="1" applyBorder="1" applyAlignment="1">
      <alignment horizontal="left" vertical="center"/>
    </xf>
    <xf numFmtId="0" fontId="21" fillId="0" borderId="63" xfId="2" applyFont="1" applyBorder="1" applyAlignment="1">
      <alignment horizontal="left" vertical="center"/>
    </xf>
    <xf numFmtId="166" fontId="7" fillId="0" borderId="0" xfId="1" applyNumberFormat="1" applyFill="1" applyAlignment="1">
      <alignment horizontal="left" vertical="center"/>
    </xf>
    <xf numFmtId="166" fontId="7" fillId="6" borderId="63" xfId="1" applyNumberFormat="1" applyFill="1" applyBorder="1" applyAlignment="1">
      <alignment horizontal="left" vertical="center"/>
    </xf>
    <xf numFmtId="0" fontId="40" fillId="0" borderId="0" xfId="0" applyFont="1"/>
    <xf numFmtId="2" fontId="21" fillId="0" borderId="0" xfId="2" applyNumberFormat="1" applyFont="1" applyAlignment="1">
      <alignment horizontal="left" vertical="center"/>
    </xf>
    <xf numFmtId="2" fontId="3" fillId="0" borderId="0" xfId="2" applyNumberFormat="1" applyFont="1" applyAlignment="1">
      <alignment horizontal="left" vertical="center"/>
    </xf>
    <xf numFmtId="0" fontId="14" fillId="0" borderId="0" xfId="2" applyFont="1" applyAlignment="1">
      <alignment horizontal="left" vertical="center"/>
    </xf>
    <xf numFmtId="0" fontId="40" fillId="10" borderId="0" xfId="0" applyFont="1" applyFill="1"/>
    <xf numFmtId="0" fontId="40" fillId="0" borderId="63" xfId="0" applyFont="1" applyBorder="1"/>
    <xf numFmtId="0" fontId="47" fillId="0" borderId="63" xfId="0" applyFont="1" applyBorder="1"/>
    <xf numFmtId="0" fontId="57" fillId="10" borderId="0" xfId="2" applyFont="1" applyFill="1" applyAlignment="1">
      <alignment horizontal="left" vertical="center"/>
    </xf>
    <xf numFmtId="0" fontId="13" fillId="10" borderId="39" xfId="2" applyFont="1" applyFill="1" applyBorder="1" applyAlignment="1" applyProtection="1">
      <alignment horizontal="left" vertical="center" indent="2"/>
      <protection locked="0"/>
    </xf>
    <xf numFmtId="0" fontId="13" fillId="10" borderId="30" xfId="2" applyFont="1" applyFill="1" applyBorder="1" applyAlignment="1" applyProtection="1">
      <alignment horizontal="left" vertical="center" indent="2"/>
      <protection locked="0"/>
    </xf>
    <xf numFmtId="0" fontId="23" fillId="10" borderId="8" xfId="2" applyFont="1" applyFill="1" applyBorder="1" applyAlignment="1">
      <alignment horizontal="left" vertical="center" wrapText="1"/>
    </xf>
    <xf numFmtId="0" fontId="7" fillId="3" borderId="8" xfId="1" applyFill="1" applyBorder="1" applyAlignment="1">
      <alignment vertical="center" wrapText="1"/>
    </xf>
    <xf numFmtId="0" fontId="23" fillId="0" borderId="8" xfId="2" applyFont="1" applyBorder="1" applyAlignment="1">
      <alignment horizontal="center" vertical="center" wrapText="1"/>
    </xf>
    <xf numFmtId="0" fontId="22" fillId="0" borderId="8" xfId="0" applyFont="1" applyBorder="1" applyAlignment="1">
      <alignment vertical="center"/>
    </xf>
    <xf numFmtId="0" fontId="13" fillId="0" borderId="17" xfId="2" applyFont="1" applyBorder="1" applyAlignment="1">
      <alignment vertical="center"/>
    </xf>
    <xf numFmtId="0" fontId="3" fillId="0" borderId="8" xfId="2" applyFont="1" applyBorder="1" applyAlignment="1">
      <alignment vertical="center" wrapText="1"/>
    </xf>
    <xf numFmtId="0" fontId="3" fillId="0" borderId="8" xfId="2" applyFont="1" applyBorder="1" applyAlignment="1">
      <alignment horizontal="left" vertical="center" wrapText="1"/>
    </xf>
    <xf numFmtId="0" fontId="23" fillId="0" borderId="12" xfId="2" applyFont="1" applyBorder="1" applyAlignment="1">
      <alignment horizontal="left" vertical="center" wrapText="1"/>
    </xf>
    <xf numFmtId="0" fontId="0" fillId="0" borderId="8" xfId="0" applyBorder="1" applyAlignment="1">
      <alignment vertical="center" wrapText="1"/>
    </xf>
    <xf numFmtId="0" fontId="14" fillId="10" borderId="8" xfId="1" applyFont="1" applyFill="1" applyBorder="1" applyAlignment="1">
      <alignment horizontal="left" vertical="center" wrapText="1" indent="1"/>
    </xf>
    <xf numFmtId="0" fontId="68" fillId="10" borderId="0" xfId="2" applyFont="1" applyFill="1" applyAlignment="1">
      <alignment horizontal="left" vertical="center"/>
    </xf>
    <xf numFmtId="0" fontId="13" fillId="3" borderId="59" xfId="2" applyFont="1" applyFill="1" applyBorder="1" applyAlignment="1">
      <alignment horizontal="left" vertical="center" wrapText="1" indent="3"/>
    </xf>
    <xf numFmtId="0" fontId="13" fillId="0" borderId="59" xfId="2" applyFont="1" applyBorder="1" applyAlignment="1">
      <alignment horizontal="left" vertical="center" wrapText="1" indent="3"/>
    </xf>
    <xf numFmtId="0" fontId="13" fillId="0" borderId="62" xfId="2" applyFont="1" applyBorder="1" applyAlignment="1">
      <alignment horizontal="left" vertical="center" wrapText="1" indent="3"/>
    </xf>
    <xf numFmtId="3" fontId="13" fillId="3" borderId="10" xfId="2" applyNumberFormat="1" applyFont="1" applyFill="1" applyBorder="1" applyAlignment="1">
      <alignment vertical="center" wrapText="1"/>
    </xf>
    <xf numFmtId="4" fontId="13" fillId="3" borderId="10" xfId="2" applyNumberFormat="1" applyFont="1" applyFill="1" applyBorder="1" applyAlignment="1">
      <alignment vertical="center" wrapText="1"/>
    </xf>
    <xf numFmtId="44" fontId="21" fillId="10" borderId="0" xfId="8" applyFont="1" applyFill="1" applyAlignment="1">
      <alignment horizontal="left" vertical="center"/>
    </xf>
    <xf numFmtId="0" fontId="21" fillId="10" borderId="0" xfId="2" applyFont="1" applyFill="1" applyAlignment="1">
      <alignment horizontal="left" vertical="center"/>
    </xf>
    <xf numFmtId="44" fontId="3" fillId="10" borderId="0" xfId="8" applyFont="1" applyFill="1" applyAlignment="1">
      <alignment horizontal="left" vertical="center"/>
    </xf>
    <xf numFmtId="0" fontId="14" fillId="10" borderId="8" xfId="1" applyFont="1" applyFill="1" applyBorder="1" applyAlignment="1">
      <alignment horizontal="left" vertical="center" wrapText="1" indent="3"/>
    </xf>
    <xf numFmtId="0" fontId="16" fillId="10" borderId="8" xfId="2" applyFont="1" applyFill="1" applyBorder="1" applyAlignment="1">
      <alignment horizontal="left" vertical="center" wrapText="1"/>
    </xf>
    <xf numFmtId="0" fontId="3" fillId="10" borderId="8" xfId="0" applyFont="1" applyFill="1" applyBorder="1" applyAlignment="1">
      <alignment wrapText="1"/>
    </xf>
    <xf numFmtId="0" fontId="0" fillId="10" borderId="8" xfId="0" applyFill="1" applyBorder="1"/>
    <xf numFmtId="0" fontId="14" fillId="10" borderId="10" xfId="1" applyFont="1" applyFill="1" applyBorder="1" applyAlignment="1">
      <alignment horizontal="left" vertical="center" wrapText="1" indent="3"/>
    </xf>
    <xf numFmtId="0" fontId="14" fillId="10" borderId="8" xfId="1" applyFont="1" applyFill="1" applyBorder="1" applyAlignment="1">
      <alignment horizontal="left" vertical="center" wrapText="1"/>
    </xf>
    <xf numFmtId="0" fontId="13" fillId="0" borderId="15" xfId="2" applyFont="1" applyBorder="1" applyAlignment="1">
      <alignment horizontal="left" vertical="center" wrapText="1"/>
    </xf>
    <xf numFmtId="0" fontId="13" fillId="13" borderId="8" xfId="2" applyFont="1" applyFill="1" applyBorder="1" applyAlignment="1">
      <alignment vertical="center" wrapText="1"/>
    </xf>
    <xf numFmtId="0" fontId="13" fillId="13" borderId="8" xfId="2" applyFont="1" applyFill="1" applyBorder="1" applyAlignment="1">
      <alignment horizontal="center" vertical="center" wrapText="1"/>
    </xf>
    <xf numFmtId="0" fontId="21" fillId="0" borderId="8" xfId="0" applyFont="1" applyBorder="1" applyAlignment="1">
      <alignment horizontal="left" vertical="center"/>
    </xf>
    <xf numFmtId="0" fontId="72" fillId="13" borderId="8" xfId="1" applyFont="1" applyFill="1" applyBorder="1" applyAlignment="1">
      <alignment horizontal="center" vertical="center" wrapText="1"/>
    </xf>
    <xf numFmtId="0" fontId="13" fillId="13" borderId="15" xfId="2" applyFont="1" applyFill="1" applyBorder="1" applyAlignment="1">
      <alignment vertical="center" wrapText="1"/>
    </xf>
    <xf numFmtId="0" fontId="16" fillId="0" borderId="8" xfId="2" applyFont="1" applyBorder="1" applyAlignment="1">
      <alignment horizontal="left" vertical="center" wrapText="1"/>
    </xf>
    <xf numFmtId="0" fontId="7" fillId="3" borderId="8" xfId="1" applyFill="1" applyBorder="1" applyAlignment="1">
      <alignment vertical="center"/>
    </xf>
    <xf numFmtId="165" fontId="20" fillId="0" borderId="41" xfId="5" applyFont="1" applyFill="1" applyBorder="1"/>
    <xf numFmtId="0" fontId="3" fillId="2" borderId="8" xfId="2" applyFont="1" applyFill="1" applyBorder="1" applyAlignment="1">
      <alignment horizontal="left" vertical="center" wrapText="1"/>
    </xf>
    <xf numFmtId="0" fontId="23" fillId="0" borderId="8" xfId="2" applyFont="1" applyBorder="1" applyAlignment="1">
      <alignment horizontal="left" vertical="top" wrapText="1"/>
    </xf>
    <xf numFmtId="0" fontId="23" fillId="0" borderId="0" xfId="2" applyFont="1" applyAlignment="1">
      <alignment horizontal="left" vertical="center" wrapText="1"/>
    </xf>
    <xf numFmtId="0" fontId="13" fillId="12" borderId="0" xfId="2" applyFont="1" applyFill="1" applyAlignment="1">
      <alignment horizontal="left" vertical="center" wrapText="1" indent="2"/>
    </xf>
    <xf numFmtId="0" fontId="0" fillId="12" borderId="0" xfId="0" applyFill="1" applyAlignment="1">
      <alignment wrapText="1"/>
    </xf>
    <xf numFmtId="0" fontId="0" fillId="12" borderId="0" xfId="0" applyFill="1"/>
    <xf numFmtId="0" fontId="16" fillId="6" borderId="0" xfId="2" applyFont="1" applyFill="1" applyAlignment="1">
      <alignment horizontal="left" vertical="center"/>
    </xf>
    <xf numFmtId="0" fontId="26" fillId="6" borderId="0" xfId="2" applyFont="1" applyFill="1" applyAlignment="1">
      <alignment horizontal="left" vertical="center"/>
    </xf>
    <xf numFmtId="0" fontId="14" fillId="6" borderId="0" xfId="2" applyFont="1" applyFill="1" applyAlignment="1">
      <alignment horizontal="left" vertical="center" wrapText="1" indent="3"/>
    </xf>
    <xf numFmtId="0" fontId="21" fillId="6" borderId="0" xfId="2" applyFont="1" applyFill="1" applyAlignment="1">
      <alignment horizontal="left" vertical="center" wrapText="1" indent="3"/>
    </xf>
    <xf numFmtId="0" fontId="13" fillId="6" borderId="0" xfId="4" applyFont="1" applyFill="1" applyAlignment="1"/>
    <xf numFmtId="0" fontId="29" fillId="6" borderId="0" xfId="4" applyFont="1" applyFill="1" applyAlignment="1"/>
    <xf numFmtId="0" fontId="16" fillId="0" borderId="53" xfId="2" applyFont="1" applyBorder="1" applyAlignment="1">
      <alignment vertical="center"/>
    </xf>
    <xf numFmtId="0" fontId="30" fillId="6" borderId="54" xfId="4" applyFont="1" applyFill="1" applyBorder="1" applyAlignment="1">
      <alignment horizontal="center" vertical="center"/>
    </xf>
    <xf numFmtId="0" fontId="30" fillId="6" borderId="55" xfId="4" applyFont="1" applyFill="1" applyBorder="1" applyAlignment="1">
      <alignment horizontal="center" vertical="center"/>
    </xf>
    <xf numFmtId="0" fontId="30" fillId="6" borderId="56" xfId="4" applyFont="1" applyFill="1" applyBorder="1" applyAlignment="1">
      <alignment horizontal="center" vertical="center"/>
    </xf>
    <xf numFmtId="0" fontId="16" fillId="0" borderId="57" xfId="2" applyFont="1" applyBorder="1" applyAlignment="1">
      <alignment vertical="center"/>
    </xf>
    <xf numFmtId="0" fontId="23" fillId="0" borderId="37" xfId="2" applyFont="1" applyBorder="1" applyAlignment="1">
      <alignment horizontal="left" vertical="center"/>
    </xf>
    <xf numFmtId="0" fontId="65" fillId="0" borderId="0" xfId="6" applyFont="1" applyAlignment="1">
      <alignment vertical="center"/>
    </xf>
    <xf numFmtId="0" fontId="23" fillId="0" borderId="0" xfId="2" applyFont="1" applyAlignment="1">
      <alignment horizontal="left" vertical="center"/>
    </xf>
    <xf numFmtId="0" fontId="64" fillId="0" borderId="0" xfId="4" applyFont="1" applyFill="1" applyBorder="1" applyAlignment="1">
      <alignment horizontal="center" vertical="center"/>
    </xf>
    <xf numFmtId="0" fontId="20" fillId="0" borderId="7" xfId="2" applyFont="1" applyBorder="1" applyAlignment="1">
      <alignment horizontal="left" vertical="center" wrapText="1"/>
    </xf>
    <xf numFmtId="0" fontId="5" fillId="0" borderId="7" xfId="0" applyFont="1" applyBorder="1" applyAlignment="1">
      <alignment wrapText="1"/>
    </xf>
    <xf numFmtId="0" fontId="20" fillId="0" borderId="7" xfId="2" applyFont="1" applyBorder="1" applyAlignment="1">
      <alignment vertical="center" wrapText="1"/>
    </xf>
    <xf numFmtId="0" fontId="5" fillId="0" borderId="7" xfId="0" applyFont="1" applyBorder="1" applyAlignment="1">
      <alignment vertical="center" wrapText="1"/>
    </xf>
    <xf numFmtId="0" fontId="3" fillId="2" borderId="15" xfId="2" applyFont="1" applyFill="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7" xfId="0" applyBorder="1" applyAlignment="1">
      <alignment horizontal="left" vertical="center" wrapText="1"/>
    </xf>
    <xf numFmtId="0" fontId="5" fillId="0" borderId="7" xfId="0" applyFont="1" applyBorder="1" applyAlignment="1">
      <alignment horizontal="left" vertical="center" wrapText="1"/>
    </xf>
    <xf numFmtId="0" fontId="3" fillId="2" borderId="19" xfId="2" applyFont="1"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3" fillId="2" borderId="22" xfId="2" applyFont="1" applyFill="1" applyBorder="1" applyAlignment="1">
      <alignment vertical="center"/>
    </xf>
    <xf numFmtId="0" fontId="3" fillId="2" borderId="22" xfId="2" applyFont="1" applyFill="1" applyBorder="1" applyAlignment="1">
      <alignment horizontal="left" vertical="center"/>
    </xf>
    <xf numFmtId="0" fontId="3" fillId="2" borderId="15" xfId="2" applyFont="1"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33" fillId="3" borderId="0" xfId="2" applyFont="1" applyFill="1" applyAlignment="1">
      <alignment vertical="center"/>
    </xf>
    <xf numFmtId="0" fontId="2" fillId="12" borderId="0" xfId="0" applyFont="1" applyFill="1"/>
    <xf numFmtId="0" fontId="70" fillId="12" borderId="0" xfId="0" applyFont="1" applyFill="1"/>
    <xf numFmtId="0" fontId="31" fillId="6" borderId="0" xfId="2" applyFont="1" applyFill="1" applyAlignment="1">
      <alignment vertical="center"/>
    </xf>
    <xf numFmtId="0" fontId="32" fillId="6" borderId="0" xfId="2" applyFont="1" applyFill="1" applyAlignment="1">
      <alignment horizontal="left" vertical="center"/>
    </xf>
    <xf numFmtId="0" fontId="21" fillId="0" borderId="0" xfId="2" applyFont="1" applyAlignment="1">
      <alignment horizontal="left" vertical="center"/>
    </xf>
    <xf numFmtId="0" fontId="3" fillId="0" borderId="0" xfId="2" applyFont="1" applyAlignment="1">
      <alignment horizontal="left" vertical="center"/>
    </xf>
    <xf numFmtId="0" fontId="34" fillId="7" borderId="24" xfId="2" applyFont="1" applyFill="1" applyBorder="1" applyAlignment="1">
      <alignment horizontal="left" vertical="center"/>
    </xf>
    <xf numFmtId="0" fontId="34" fillId="7" borderId="25" xfId="2" applyFont="1" applyFill="1" applyBorder="1" applyAlignment="1">
      <alignment horizontal="left" vertical="center"/>
    </xf>
    <xf numFmtId="0" fontId="34" fillId="7" borderId="26" xfId="2" applyFont="1" applyFill="1" applyBorder="1" applyAlignment="1">
      <alignment horizontal="left" vertical="center"/>
    </xf>
    <xf numFmtId="0" fontId="30" fillId="6" borderId="34" xfId="4" applyFont="1" applyFill="1" applyBorder="1" applyAlignment="1">
      <alignment horizontal="center" vertical="center"/>
    </xf>
    <xf numFmtId="0" fontId="30" fillId="6" borderId="35" xfId="4" applyFont="1" applyFill="1" applyBorder="1" applyAlignment="1">
      <alignment horizontal="center" vertical="center"/>
    </xf>
    <xf numFmtId="0" fontId="30" fillId="6" borderId="36" xfId="4" applyFont="1" applyFill="1" applyBorder="1" applyAlignment="1">
      <alignment horizontal="center" vertical="center"/>
    </xf>
    <xf numFmtId="0" fontId="30" fillId="6" borderId="0" xfId="4" applyFont="1" applyFill="1" applyBorder="1" applyAlignment="1">
      <alignment horizontal="center" vertical="center"/>
    </xf>
    <xf numFmtId="0" fontId="7" fillId="8" borderId="25" xfId="1" applyFill="1" applyBorder="1" applyAlignment="1">
      <alignment vertical="center"/>
    </xf>
    <xf numFmtId="0" fontId="21" fillId="8" borderId="25" xfId="2" applyFont="1" applyFill="1" applyBorder="1" applyAlignment="1">
      <alignment vertical="center"/>
    </xf>
    <xf numFmtId="0" fontId="14" fillId="6" borderId="0" xfId="6" applyFont="1" applyFill="1" applyAlignment="1">
      <alignment horizontal="left" vertical="center" wrapText="1" indent="3"/>
    </xf>
    <xf numFmtId="0" fontId="26" fillId="6" borderId="0" xfId="6" applyFont="1" applyFill="1" applyAlignment="1">
      <alignment vertical="center" wrapText="1"/>
    </xf>
    <xf numFmtId="0" fontId="21" fillId="6" borderId="0" xfId="6" applyFont="1" applyFill="1" applyAlignment="1">
      <alignment horizontal="left" vertical="center" wrapText="1" indent="3"/>
    </xf>
    <xf numFmtId="0" fontId="41" fillId="0" borderId="0" xfId="4" applyFont="1" applyFill="1" applyBorder="1" applyAlignment="1">
      <alignment horizontal="left" vertical="center" wrapText="1"/>
    </xf>
    <xf numFmtId="0" fontId="14" fillId="6" borderId="0" xfId="6" applyFont="1" applyFill="1" applyAlignment="1">
      <alignment horizontal="left" vertical="center" wrapText="1"/>
    </xf>
    <xf numFmtId="0" fontId="14" fillId="6" borderId="0" xfId="6" applyFont="1" applyFill="1" applyAlignment="1">
      <alignment horizontal="left" vertical="top" wrapText="1" indent="3"/>
    </xf>
    <xf numFmtId="0" fontId="42" fillId="6" borderId="0" xfId="6" applyFont="1" applyFill="1" applyAlignment="1">
      <alignment vertical="center"/>
    </xf>
    <xf numFmtId="0" fontId="41" fillId="6" borderId="39" xfId="4" applyFont="1" applyFill="1" applyBorder="1" applyAlignment="1">
      <alignment horizontal="left" vertical="center" wrapText="1"/>
    </xf>
    <xf numFmtId="0" fontId="43" fillId="3" borderId="0" xfId="4" applyFont="1" applyFill="1" applyBorder="1" applyAlignment="1">
      <alignment horizontal="left" vertical="center" wrapText="1"/>
    </xf>
    <xf numFmtId="0" fontId="43" fillId="3" borderId="39" xfId="4" applyFont="1" applyFill="1" applyBorder="1" applyAlignment="1">
      <alignment horizontal="left" vertical="center" wrapText="1"/>
    </xf>
    <xf numFmtId="0" fontId="21" fillId="6" borderId="0" xfId="6" applyFont="1" applyFill="1" applyAlignment="1">
      <alignment horizontal="left" vertical="center" wrapText="1"/>
    </xf>
    <xf numFmtId="0" fontId="13" fillId="0" borderId="31" xfId="2" applyFont="1" applyBorder="1" applyAlignment="1" applyProtection="1">
      <alignment vertical="center"/>
      <protection locked="0"/>
    </xf>
    <xf numFmtId="0" fontId="16" fillId="0" borderId="0" xfId="2" applyFont="1" applyAlignment="1">
      <alignment vertical="center"/>
    </xf>
    <xf numFmtId="0" fontId="16" fillId="0" borderId="43" xfId="2" applyFont="1" applyBorder="1" applyAlignment="1">
      <alignment vertical="center"/>
    </xf>
    <xf numFmtId="0" fontId="21" fillId="6" borderId="0" xfId="6" applyFont="1" applyFill="1" applyAlignment="1">
      <alignment horizontal="left" vertical="center" wrapText="1" indent="2"/>
    </xf>
    <xf numFmtId="0" fontId="21" fillId="6" borderId="0" xfId="2" applyFont="1" applyFill="1" applyAlignment="1">
      <alignment horizontal="left" vertical="center" indent="1"/>
    </xf>
    <xf numFmtId="0" fontId="47" fillId="0" borderId="0" xfId="6" applyFont="1"/>
    <xf numFmtId="0" fontId="48" fillId="6" borderId="0" xfId="6" applyFont="1" applyFill="1" applyAlignment="1">
      <alignment vertical="center"/>
    </xf>
    <xf numFmtId="0" fontId="50" fillId="6" borderId="0" xfId="6" applyFont="1" applyFill="1" applyAlignment="1">
      <alignment vertical="center" wrapText="1"/>
    </xf>
    <xf numFmtId="0" fontId="16" fillId="0" borderId="31" xfId="2" applyFont="1" applyBorder="1" applyAlignment="1">
      <alignment vertical="center"/>
    </xf>
    <xf numFmtId="0" fontId="0" fillId="0" borderId="23" xfId="0" applyBorder="1" applyAlignment="1">
      <alignment horizontal="left" vertical="center"/>
    </xf>
    <xf numFmtId="0" fontId="20" fillId="0" borderId="14" xfId="2" applyFont="1" applyBorder="1" applyAlignment="1">
      <alignment horizontal="left" vertical="center" wrapText="1"/>
    </xf>
    <xf numFmtId="0" fontId="5" fillId="0" borderId="16"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1" fillId="13" borderId="0" xfId="0" applyFont="1" applyFill="1" applyAlignment="1">
      <alignment horizontal="center" vertical="top"/>
    </xf>
    <xf numFmtId="0" fontId="1" fillId="13" borderId="0" xfId="0" applyFont="1" applyFill="1" applyAlignment="1">
      <alignment vertical="center"/>
    </xf>
    <xf numFmtId="0" fontId="40" fillId="2" borderId="15" xfId="2" applyFont="1" applyFill="1" applyBorder="1" applyAlignment="1">
      <alignment horizontal="left" vertical="center" wrapText="1"/>
    </xf>
    <xf numFmtId="0" fontId="76" fillId="2" borderId="17" xfId="0" applyFont="1" applyFill="1" applyBorder="1" applyAlignment="1">
      <alignment horizontal="left" vertical="center" wrapText="1"/>
    </xf>
    <xf numFmtId="0" fontId="76" fillId="2" borderId="18" xfId="0" applyFont="1" applyFill="1" applyBorder="1" applyAlignment="1">
      <alignment horizontal="left" vertical="center" wrapText="1"/>
    </xf>
    <xf numFmtId="0" fontId="40" fillId="2" borderId="15" xfId="2" applyFont="1" applyFill="1" applyBorder="1" applyAlignment="1">
      <alignment horizontal="left" vertical="top" wrapText="1"/>
    </xf>
    <xf numFmtId="0" fontId="76" fillId="2" borderId="17" xfId="0" applyFont="1" applyFill="1" applyBorder="1" applyAlignment="1">
      <alignment horizontal="left" vertical="top" wrapText="1"/>
    </xf>
    <xf numFmtId="0" fontId="76" fillId="2" borderId="18" xfId="0" applyFont="1" applyFill="1" applyBorder="1" applyAlignment="1">
      <alignment horizontal="left" vertical="top" wrapText="1"/>
    </xf>
    <xf numFmtId="0" fontId="16" fillId="13" borderId="8" xfId="2" applyFont="1" applyFill="1" applyBorder="1" applyAlignment="1">
      <alignment vertical="center" wrapText="1"/>
    </xf>
    <xf numFmtId="0" fontId="63" fillId="13" borderId="8" xfId="2" applyFont="1" applyFill="1" applyBorder="1" applyAlignment="1">
      <alignment vertical="center" wrapText="1"/>
    </xf>
    <xf numFmtId="0" fontId="3" fillId="0" borderId="8" xfId="2" applyFont="1" applyFill="1" applyBorder="1" applyAlignment="1">
      <alignment horizontal="left" vertical="center" wrapText="1"/>
    </xf>
    <xf numFmtId="0" fontId="13" fillId="0" borderId="8" xfId="2" applyFont="1" applyFill="1" applyBorder="1" applyAlignment="1">
      <alignment vertical="center" wrapText="1"/>
    </xf>
    <xf numFmtId="0" fontId="0" fillId="0" borderId="10" xfId="0" applyFill="1" applyBorder="1" applyAlignment="1">
      <alignment vertical="center"/>
    </xf>
    <xf numFmtId="0" fontId="3" fillId="2" borderId="4" xfId="2" applyFont="1" applyFill="1" applyBorder="1" applyAlignment="1">
      <alignment horizontal="left" vertical="center" wrapText="1"/>
    </xf>
    <xf numFmtId="0" fontId="3" fillId="2" borderId="8" xfId="2" applyFont="1" applyFill="1" applyBorder="1" applyAlignment="1">
      <alignment horizontal="left" vertical="top" wrapText="1"/>
    </xf>
    <xf numFmtId="0" fontId="20" fillId="2" borderId="15" xfId="2" applyFont="1"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40" fillId="2" borderId="8" xfId="2" applyFont="1" applyFill="1" applyBorder="1" applyAlignment="1">
      <alignment horizontal="left" vertical="center" wrapText="1"/>
    </xf>
    <xf numFmtId="0" fontId="78" fillId="2" borderId="17" xfId="0" applyFont="1" applyFill="1" applyBorder="1" applyAlignment="1">
      <alignment horizontal="left" vertical="center" wrapText="1"/>
    </xf>
    <xf numFmtId="0" fontId="78" fillId="2" borderId="18" xfId="0" applyFont="1" applyFill="1" applyBorder="1" applyAlignment="1">
      <alignment horizontal="left" vertical="center" wrapText="1"/>
    </xf>
    <xf numFmtId="0" fontId="14" fillId="13" borderId="8" xfId="2" applyFont="1" applyFill="1" applyBorder="1" applyAlignment="1">
      <alignment vertical="center" wrapText="1"/>
    </xf>
    <xf numFmtId="169" fontId="0" fillId="13" borderId="10" xfId="0" applyNumberFormat="1" applyFill="1" applyBorder="1" applyAlignment="1">
      <alignment wrapText="1"/>
    </xf>
    <xf numFmtId="0" fontId="81" fillId="2" borderId="15" xfId="2" applyFont="1" applyFill="1" applyBorder="1" applyAlignment="1">
      <alignment horizontal="left" vertical="top" wrapText="1"/>
    </xf>
    <xf numFmtId="0" fontId="78" fillId="2" borderId="17" xfId="0" applyFont="1" applyFill="1" applyBorder="1" applyAlignment="1">
      <alignment horizontal="left" vertical="top" wrapText="1"/>
    </xf>
    <xf numFmtId="0" fontId="78" fillId="2" borderId="18" xfId="0" applyFont="1" applyFill="1" applyBorder="1" applyAlignment="1">
      <alignment horizontal="left" vertical="top" wrapText="1"/>
    </xf>
    <xf numFmtId="0" fontId="74" fillId="2" borderId="8" xfId="2" applyFont="1" applyFill="1" applyBorder="1" applyAlignment="1">
      <alignment horizontal="left" vertical="center" wrapText="1"/>
    </xf>
    <xf numFmtId="0" fontId="81" fillId="2" borderId="8" xfId="2" applyFont="1" applyFill="1" applyBorder="1" applyAlignment="1">
      <alignment horizontal="left" vertical="center" wrapText="1"/>
    </xf>
    <xf numFmtId="0" fontId="83" fillId="2" borderId="15" xfId="2" applyFont="1" applyFill="1" applyBorder="1" applyAlignment="1">
      <alignment horizontal="left" vertical="top" wrapText="1"/>
    </xf>
    <xf numFmtId="0" fontId="83" fillId="2" borderId="17" xfId="2" applyFont="1" applyFill="1" applyBorder="1" applyAlignment="1">
      <alignment horizontal="left" vertical="top" wrapText="1"/>
    </xf>
    <xf numFmtId="0" fontId="83" fillId="2" borderId="18" xfId="2" applyFont="1" applyFill="1" applyBorder="1" applyAlignment="1">
      <alignment horizontal="left" vertical="top" wrapText="1"/>
    </xf>
    <xf numFmtId="0" fontId="40" fillId="13" borderId="8" xfId="2" applyFont="1" applyFill="1" applyBorder="1" applyAlignment="1">
      <alignment vertical="center" wrapText="1"/>
    </xf>
    <xf numFmtId="0" fontId="81" fillId="13" borderId="8" xfId="2" applyFont="1" applyFill="1" applyBorder="1" applyAlignment="1">
      <alignment vertical="center" wrapText="1"/>
    </xf>
    <xf numFmtId="0" fontId="40" fillId="0" borderId="8" xfId="2" applyFont="1" applyFill="1" applyBorder="1" applyAlignment="1">
      <alignment vertical="center" wrapText="1"/>
    </xf>
    <xf numFmtId="0" fontId="7" fillId="13" borderId="8" xfId="1" applyFill="1" applyBorder="1" applyAlignment="1">
      <alignment vertical="center" wrapText="1"/>
    </xf>
    <xf numFmtId="0" fontId="3" fillId="13" borderId="8" xfId="2" applyFont="1" applyFill="1" applyBorder="1" applyAlignment="1">
      <alignment horizontal="left" vertical="center"/>
    </xf>
    <xf numFmtId="0" fontId="84" fillId="13" borderId="8" xfId="2" applyFont="1" applyFill="1" applyBorder="1" applyAlignment="1">
      <alignment vertical="center" wrapText="1"/>
    </xf>
    <xf numFmtId="0" fontId="81" fillId="13" borderId="15" xfId="2" applyFont="1" applyFill="1" applyBorder="1" applyAlignment="1">
      <alignment horizontal="left" vertical="center" wrapText="1"/>
    </xf>
    <xf numFmtId="0" fontId="78" fillId="13" borderId="17" xfId="0" applyFont="1" applyFill="1" applyBorder="1" applyAlignment="1">
      <alignment horizontal="left" vertical="center" wrapText="1"/>
    </xf>
    <xf numFmtId="0" fontId="78" fillId="13" borderId="18" xfId="0" applyFont="1" applyFill="1" applyBorder="1" applyAlignment="1">
      <alignment horizontal="left" vertical="center" wrapText="1"/>
    </xf>
    <xf numFmtId="0" fontId="73" fillId="13" borderId="8" xfId="2" applyFont="1" applyFill="1" applyBorder="1" applyAlignment="1">
      <alignment horizontal="left" vertical="top" wrapText="1"/>
    </xf>
    <xf numFmtId="0" fontId="16" fillId="0" borderId="8" xfId="2" applyFont="1" applyFill="1" applyBorder="1" applyAlignment="1">
      <alignment horizontal="left" vertical="center"/>
    </xf>
    <xf numFmtId="0" fontId="3" fillId="0" borderId="8" xfId="0" applyFont="1" applyFill="1" applyBorder="1" applyAlignment="1">
      <alignment horizontal="left" vertical="center" wrapText="1"/>
    </xf>
  </cellXfs>
  <cellStyles count="9">
    <cellStyle name="Comma 2" xfId="5" xr:uid="{00000000-0005-0000-0000-000000000000}"/>
    <cellStyle name="Currency" xfId="8" builtinId="4"/>
    <cellStyle name="Explanatory Text 2" xfId="7" xr:uid="{00000000-0005-0000-0000-000001000000}"/>
    <cellStyle name="Hyperlink" xfId="1" builtinId="8"/>
    <cellStyle name="Hyperlink 2" xfId="3" xr:uid="{00000000-0005-0000-0000-000003000000}"/>
    <cellStyle name="Hyperlink 3" xfId="4" xr:uid="{00000000-0005-0000-0000-000004000000}"/>
    <cellStyle name="Normal" xfId="0" builtinId="0"/>
    <cellStyle name="Normal 2" xfId="2" xr:uid="{00000000-0005-0000-0000-000006000000}"/>
    <cellStyle name="Normal 3" xfId="6" xr:uid="{00000000-0005-0000-0000-000007000000}"/>
  </cellStyles>
  <dxfs count="65">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6"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rgb="FFFF0000"/>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rgb="FFFF0000"/>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00000000-0011-0000-FFFF-FFFF00000000}">
      <tableStyleElement type="headerRow" dxfId="64"/>
      <tableStyleElement type="firstRowStripe" dxfId="63"/>
      <tableStyleElement type="secondRowStripe" dxfId="62"/>
    </tableStyle>
  </tableStyles>
  <colors>
    <mruColors>
      <color rgb="FFF7A516"/>
      <color rgb="FFFF7700"/>
      <color rgb="FFFF7F0E"/>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299357" y="1074964"/>
          <a:ext cx="14355536" cy="54997"/>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0500" y="0"/>
          <a:ext cx="20412075"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0</xdr:colOff>
      <xdr:row>30</xdr:row>
      <xdr:rowOff>0</xdr:rowOff>
    </xdr:from>
    <xdr:to>
      <xdr:col>16</xdr:col>
      <xdr:colOff>535287</xdr:colOff>
      <xdr:row>74</xdr:row>
      <xdr:rowOff>92000</xdr:rowOff>
    </xdr:to>
    <xdr:pic>
      <xdr:nvPicPr>
        <xdr:cNvPr id="7" name="Imagen 6">
          <a:extLst>
            <a:ext uri="{FF2B5EF4-FFF2-40B4-BE49-F238E27FC236}">
              <a16:creationId xmlns:a16="http://schemas.microsoft.com/office/drawing/2014/main" id="{A7ED1B2D-3803-B9DA-C6BB-102E85CC547D}"/>
            </a:ext>
          </a:extLst>
        </xdr:cNvPr>
        <xdr:cNvPicPr>
          <a:picLocks noChangeAspect="1"/>
        </xdr:cNvPicPr>
      </xdr:nvPicPr>
      <xdr:blipFill>
        <a:blip xmlns:r="http://schemas.openxmlformats.org/officeDocument/2006/relationships" r:embed="rId1"/>
        <a:stretch>
          <a:fillRect/>
        </a:stretch>
      </xdr:blipFill>
      <xdr:spPr>
        <a:xfrm>
          <a:off x="13493750" y="5238750"/>
          <a:ext cx="8583912" cy="9394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row r="44">
          <cell r="E44" t="str">
            <v>XXX</v>
          </cell>
        </row>
      </sheetData>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Gustavo Adolfo Mejía-Ricart Del Rosario" id="{29993B8A-7D07-4DA6-A44C-21613620E74D}" userId="S::gustavo.mejia-ricart@cdeee.gob.do::2437e7b0-dc35-4139-add1-05e400ffbd6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ies" displayName="Companies" ref="B26:K32" totalsRowShown="0" headerRowDxfId="61" dataDxfId="60" tableBorderDxfId="59" headerRowCellStyle="Normal 2">
  <autoFilter ref="B26:K32" xr:uid="{00000000-0009-0000-0100-000001000000}"/>
  <tableColumns count="10">
    <tableColumn id="1" xr3:uid="{00000000-0010-0000-0000-000001000000}" name="Nombre completo de la empresa" dataDxfId="58"/>
    <tableColumn id="7" xr3:uid="{00000000-0010-0000-0000-000007000000}" name="Tipo de empresa" dataDxfId="57" dataCellStyle="Normal 2"/>
    <tableColumn id="2" xr3:uid="{00000000-0010-0000-0000-000002000000}" name="Número identificatorio de la empresa" dataDxfId="56"/>
    <tableColumn id="5" xr3:uid="{00000000-0010-0000-0000-000005000000}" name="Sector" dataDxfId="55" dataCellStyle="Normal 2"/>
    <tableColumn id="3" xr3:uid="{00000000-0010-0000-0000-000003000000}" name="Materias primas (separadas por comas)" dataDxfId="54" dataCellStyle="Normal 2"/>
    <tableColumn id="4" xr3:uid="{00000000-0010-0000-0000-000004000000}" name="Cotización bursátil o sitio web de la empresa " dataDxfId="53"/>
    <tableColumn id="8" xr3:uid="{00000000-0010-0000-0000-000008000000}" name="Estado financiero auditado (o balance general/flujos de efectivo/estado de resultados, si no se dispone de aquél)" dataDxfId="52"/>
    <tableColumn id="9" xr3:uid="{00000000-0010-0000-0000-000009000000}" name="¿Presentó plantillas de divulgación?" dataDxfId="51" dataCellStyle="Normal 2"/>
    <tableColumn id="10" xr3:uid="{00000000-0010-0000-0000-00000A000000}" name="¿Observó las garantías de calidad del GMP?" dataDxfId="50" dataCellStyle="Normal 2"/>
    <tableColumn id="6" xr3:uid="{00000000-0010-0000-0000-000006000000}" name="Informe de pagos a Gobiernos" dataDxfId="49"/>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overnment_agencies" displayName="Government_agencies" ref="B14:G20" totalsRowShown="0" headerRowDxfId="48" dataDxfId="47" tableBorderDxfId="46" headerRowCellStyle="Normal 2">
  <autoFilter ref="B14:G20" xr:uid="{00000000-0009-0000-0100-000002000000}"/>
  <tableColumns count="6">
    <tableColumn id="1" xr3:uid="{00000000-0010-0000-0100-000001000000}" name="Nombre completo del organismo" dataDxfId="45"/>
    <tableColumn id="4" xr3:uid="{00000000-0010-0000-0100-000004000000}" name="Tipo de organismo" dataDxfId="44" dataCellStyle="Normal 2"/>
    <tableColumn id="2" xr3:uid="{00000000-0010-0000-0100-000002000000}" name="Número identificatorio (si corresponde)" dataDxfId="43"/>
    <tableColumn id="5" xr3:uid="{00000000-0010-0000-0100-000005000000}" name="¿Presentó plantillas de divulgación?" dataDxfId="42" dataCellStyle="Normal 2"/>
    <tableColumn id="6" xr3:uid="{00000000-0010-0000-0100-000006000000}" name="¿Observó las garantías de calidad del GMP?" dataDxfId="41" dataCellStyle="Normal 2"/>
    <tableColumn id="3" xr3:uid="{00000000-0010-0000-0100-000003000000}" name="Total informado" dataDxfId="40"/>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mpanies15" displayName="Companies15" ref="B35:J52" totalsRowShown="0" headerRowDxfId="39" dataDxfId="38" tableBorderDxfId="37" headerRowCellStyle="Normal 2">
  <autoFilter ref="B35:J52" xr:uid="{00000000-0009-0000-0100-000003000000}"/>
  <tableColumns count="9">
    <tableColumn id="1" xr3:uid="{00000000-0010-0000-0200-000001000000}" name="Nombre completo del proyecto" dataDxfId="36"/>
    <tableColumn id="2" xr3:uid="{00000000-0010-0000-0200-000002000000}" name="Número(s) de referencia del acuerdo legal: contrato, licencia, arrendamiento, concesión, ..." dataDxfId="35"/>
    <tableColumn id="3" xr3:uid="{00000000-0010-0000-0200-000003000000}" name="Empresas afiliadas, comenzando con la Titular de la explotación" dataDxfId="34"/>
    <tableColumn id="5" xr3:uid="{00000000-0010-0000-0200-000005000000}" name="Materias primas (un producto/fila)" dataDxfId="33" dataCellStyle="Normal 2"/>
    <tableColumn id="6" xr3:uid="{00000000-0010-0000-0200-000006000000}" name="Estado" dataDxfId="32"/>
    <tableColumn id="7" xr3:uid="{00000000-0010-0000-0200-000007000000}" name="Producción (volumen)" dataDxfId="31"/>
    <tableColumn id="8" xr3:uid="{00000000-0010-0000-0200-000008000000}" name="Unidad" dataDxfId="30"/>
    <tableColumn id="9" xr3:uid="{00000000-0010-0000-0200-000009000000}" name="Producción (valor)" dataDxfId="29" dataCellStyle="Normal 2"/>
    <tableColumn id="10" xr3:uid="{00000000-0010-0000-0200-00000A000000}" name="Moneda" dataDxfId="2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Government_revenues_table" displayName="Government_revenues_table" ref="B21:K48" totalsRowShown="0" headerRowDxfId="27" dataDxfId="26">
  <autoFilter ref="B21:K48" xr:uid="{00000000-0009-0000-0100-000004000000}"/>
  <tableColumns count="10">
    <tableColumn id="8" xr3:uid="{00000000-0010-0000-0300-000008000000}" name="GFS Level 1" dataDxfId="25"/>
    <tableColumn id="9" xr3:uid="{00000000-0010-0000-0300-000009000000}" name="GFS Level 2" dataDxfId="24"/>
    <tableColumn id="10" xr3:uid="{00000000-0010-0000-0300-00000A000000}" name="GFS Level 3" dataDxfId="23"/>
    <tableColumn id="7" xr3:uid="{00000000-0010-0000-0300-000007000000}" name="GFS Level 4" dataDxfId="22"/>
    <tableColumn id="1" xr3:uid="{00000000-0010-0000-0300-000001000000}" name="Clasificación según EFP" dataDxfId="21"/>
    <tableColumn id="11" xr3:uid="{00000000-0010-0000-0300-00000B000000}" name="Sector" dataDxfId="20"/>
    <tableColumn id="3" xr3:uid="{00000000-0010-0000-0300-000003000000}" name="Denominación del flujo de ingresos" dataDxfId="19"/>
    <tableColumn id="4" xr3:uid="{00000000-0010-0000-0300-000004000000}" name="Entidad gubernamental" dataDxfId="18"/>
    <tableColumn id="5" xr3:uid="{00000000-0010-0000-0300-000005000000}" name="Valor del ingreso" dataDxfId="17"/>
    <tableColumn id="2" xr3:uid="{00000000-0010-0000-0300-000002000000}" name="Moneda" dataDxfId="1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0" displayName="Table10" ref="B14:O50" totalsRowShown="0" headerRowDxfId="15" dataDxfId="14">
  <autoFilter ref="B14:O50" xr:uid="{00000000-0009-0000-0100-000005000000}"/>
  <tableColumns count="14">
    <tableColumn id="7" xr3:uid="{00000000-0010-0000-0400-000007000000}" name="Sector" dataDxfId="13">
      <calculatedColumnFormula>VLOOKUP(C15,[1]!Companies[#Data],3,FALSE)</calculatedColumnFormula>
    </tableColumn>
    <tableColumn id="1" xr3:uid="{00000000-0010-0000-0400-000001000000}" name="Empresa" dataDxfId="12"/>
    <tableColumn id="3" xr3:uid="{00000000-0010-0000-0400-000003000000}" name="Entidad gubernamental" dataDxfId="11"/>
    <tableColumn id="4" xr3:uid="{00000000-0010-0000-0400-000004000000}" name="Denominación del flujo de ingresos" dataDxfId="10"/>
    <tableColumn id="5" xr3:uid="{00000000-0010-0000-0400-000005000000}" name="Se impone sobre proyectos (S/N)" dataDxfId="9"/>
    <tableColumn id="6" xr3:uid="{00000000-0010-0000-0400-000006000000}" name="Se informa por proyecto (S/N)" dataDxfId="8"/>
    <tableColumn id="2" xr3:uid="{00000000-0010-0000-0400-000002000000}" name="Nombre del proyecto" dataDxfId="7"/>
    <tableColumn id="13" xr3:uid="{00000000-0010-0000-0400-00000D000000}" name="Moneda de la información" dataDxfId="6"/>
    <tableColumn id="14" xr3:uid="{00000000-0010-0000-0400-00000E000000}" name="Valor del ingreso" dataDxfId="5"/>
    <tableColumn id="18" xr3:uid="{00000000-0010-0000-0400-000012000000}" name="Pago realizado en especie (S/N)" dataDxfId="4"/>
    <tableColumn id="8" xr3:uid="{00000000-0010-0000-0400-000008000000}" name="Volumen en especie (si corresponde)" dataDxfId="3"/>
    <tableColumn id="9" xr3:uid="{00000000-0010-0000-0400-000009000000}" name="Unidad (si corresponde)" dataDxfId="2"/>
    <tableColumn id="10" xr3:uid="{00000000-0010-0000-0400-00000A000000}" name="Comentarios" dataDxfId="1"/>
    <tableColumn id="11" xr3:uid="{00000000-0010-0000-0400-00000B000000}" name="¿La empresa ha presentado las garantías de calidad requeridas para sus divulgaciones?" dataDxfId="0"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3-04-02T16:06:47.00" personId="{29993B8A-7D07-4DA6-A44C-21613620E74D}" id="{790026E4-12D7-4429-A05C-F491C4886BD8}">
    <text>Colocar monto CORMIDOM y FOMISAR (GOB)</text>
  </threadedComment>
</ThreadedComments>
</file>

<file path=xl/threadedComments/threadedComment2.xml><?xml version="1.0" encoding="utf-8"?>
<ThreadedComments xmlns="http://schemas.microsoft.com/office/spreadsheetml/2018/threadedcomments" xmlns:x="http://schemas.openxmlformats.org/spreadsheetml/2006/main">
  <threadedComment ref="B3" dT="2023-04-02T17:24:00.07" personId="{29993B8A-7D07-4DA6-A44C-21613620E74D}" id="{9E4E2911-4E5D-4D33-BD64-330DEB23D1FA}">
    <text>A ppreguntar a Esteban como abordar esto en Plantilla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www.barrickpuebloviejo.do/" TargetMode="External"/><Relationship Id="rId7" Type="http://schemas.openxmlformats.org/officeDocument/2006/relationships/table" Target="../tables/table2.xml"/><Relationship Id="rId2" Type="http://schemas.openxmlformats.org/officeDocument/2006/relationships/hyperlink" Target="http://www.falcondo.do/" TargetMode="External"/><Relationship Id="rId1" Type="http://schemas.openxmlformats.org/officeDocument/2006/relationships/hyperlink" Target="http://www.dgii.gov.do/" TargetMode="External"/><Relationship Id="rId6" Type="http://schemas.openxmlformats.org/officeDocument/2006/relationships/table" Target="../tables/table1.xml"/><Relationship Id="rId5" Type="http://schemas.openxmlformats.org/officeDocument/2006/relationships/printerSettings" Target="../printerSettings/printerSettings13.bin"/><Relationship Id="rId4" Type="http://schemas.openxmlformats.org/officeDocument/2006/relationships/hyperlink" Target="http://cormidom.com.do/"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imf.org/external/np/sta/gfsm/"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eiti.org/document/eiti-summary-data-template"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15.bin"/><Relationship Id="rId1" Type="http://schemas.openxmlformats.org/officeDocument/2006/relationships/hyperlink" Target="https://eiti.org/document/standard" TargetMode="Externa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vmlDrawing" Target="../drawings/vmlDrawing2.vm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printerSettings" Target="../printerSettings/printerSettings2.bin"/><Relationship Id="rId5" Type="http://schemas.openxmlformats.org/officeDocument/2006/relationships/hyperlink" Target="mailto:gustavo.mejia-ricart@mem.gob.do" TargetMode="External"/><Relationship Id="rId4" Type="http://schemas.openxmlformats.org/officeDocument/2006/relationships/hyperlink" Target="https://eiti.org/document/standard"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20.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eitird.mem.gob.do/wp-content/uploads/2022/02/INFORME-FINAL-4to-Estudio-Alcance-y-Materialidad-2019-y-2020-EITIRD.pdf" TargetMode="External"/><Relationship Id="rId1" Type="http://schemas.openxmlformats.org/officeDocument/2006/relationships/hyperlink" Target="https://eitird.mem.gob.do/wp-content/uploads/2022/02/Informe-Final-Divulgacion-Sistematica-EITI-RD-05abr2022.pdf" TargetMode="External"/><Relationship Id="rId4" Type="http://schemas.openxmlformats.org/officeDocument/2006/relationships/vmlDrawing" Target="../drawings/vmlDrawing20.v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24.bin"/><Relationship Id="rId1" Type="http://schemas.openxmlformats.org/officeDocument/2006/relationships/hyperlink" Target="https://eitird.mem.gob.do/wp-content/uploads/2023/02/Cuarto-Informe-Contextual-EITI-RD-FINAL-Nuevo.pdf" TargetMode="Externa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25.bin"/><Relationship Id="rId1" Type="http://schemas.openxmlformats.org/officeDocument/2006/relationships/hyperlink" Target="https://eitird.mem.gob.do/informe-eiti-rd/distribucion-de-ingresos/" TargetMode="External"/></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printerSettings" Target="../printerSettings/printerSettings29.bin"/><Relationship Id="rId1" Type="http://schemas.openxmlformats.org/officeDocument/2006/relationships/hyperlink" Target="https://unstats.un.org/unsd/nationalaccount/sna2008.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itird.mem.gob.do/wp-content/uploads/2022/11/Cuarto-Informe-Contextual-EITI-RD-FINAL.pdf" TargetMode="External"/><Relationship Id="rId2" Type="http://schemas.openxmlformats.org/officeDocument/2006/relationships/hyperlink" Target="https://dgii.gov.do/transparencia/reembolsosTributarios/Paginas/default.aspx" TargetMode="External"/><Relationship Id="rId1" Type="http://schemas.openxmlformats.org/officeDocument/2006/relationships/hyperlink" Target="https://eitird.mem.gob.do/informe-eiti-rd/regulacion-del-sector-extractivo/" TargetMode="External"/><Relationship Id="rId6" Type="http://schemas.openxmlformats.org/officeDocument/2006/relationships/vmlDrawing" Target="../drawings/vmlDrawing3.vml"/><Relationship Id="rId5" Type="http://schemas.openxmlformats.org/officeDocument/2006/relationships/printerSettings" Target="../printerSettings/printerSettings3.bin"/><Relationship Id="rId4" Type="http://schemas.openxmlformats.org/officeDocument/2006/relationships/hyperlink" Target="https://dgii.gov.do/transparencia/reembolsosTributarios/Paginas/default.aspx" TargetMode="Externa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vmlDrawing" Target="../drawings/vmlDrawing28.vml"/><Relationship Id="rId1" Type="http://schemas.openxmlformats.org/officeDocument/2006/relationships/printerSettings" Target="../printerSettings/printerSettings30.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itird.mem.gob.do/otorgamiento-de-derechos-de-hidrocarburos/;https:/mem.gob.do/transparencia/wp-content/uploads/2018/10/Contrato-para-la-exploracion-y-explotacion-de-Hidrocarburos-Area-Costa-Afuera-Entre-Estado-dominicano-y-Apache-Dominican-Republic-Corporation-LDC-1.pdf" TargetMode="External"/><Relationship Id="rId1" Type="http://schemas.openxmlformats.org/officeDocument/2006/relationships/hyperlink" Target="https://eitird.mem.gob.do/otorgamiento-de-derechos-de-hidrocarburos/;https:/mem.gob.do/transparencia/wp-content/uploads/2018/10/Contrato-para-la-exploracion-y-explotacion-de-Hidrocarburos-Area-Costa-Afuera-Entre-Estado-dominicano-y-Apache-Dominican-Republic-Corporation-LDC-1.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mapageneral.mineria.gob.do/Sit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https://eitird.mem.gob.do/wp-content/uploads/2023/02/Cuarto-Informe-Contextual-EITI-RD-FINAL-Nuevo.pdf%20;"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7"/>
  <sheetViews>
    <sheetView showGridLines="0" topLeftCell="A26" zoomScale="70" zoomScaleNormal="70" zoomScalePageLayoutView="70" workbookViewId="0">
      <selection activeCell="F45" sqref="F45"/>
    </sheetView>
  </sheetViews>
  <sheetFormatPr defaultColWidth="4" defaultRowHeight="24" customHeight="1" x14ac:dyDescent="0.25"/>
  <cols>
    <col min="1" max="1" width="4" style="6"/>
    <col min="2" max="2" width="4" style="6" hidden="1" customWidth="1"/>
    <col min="3" max="3" width="76.5" style="6" customWidth="1"/>
    <col min="4" max="4" width="2.75" style="6" customWidth="1"/>
    <col min="5" max="5" width="56" style="6" customWidth="1"/>
    <col min="6" max="6" width="2.75" style="6" customWidth="1"/>
    <col min="7" max="7" width="50.5" style="6" customWidth="1"/>
    <col min="8" max="16384" width="4" style="6"/>
  </cols>
  <sheetData>
    <row r="1" spans="2:7" ht="15.75" customHeight="1" x14ac:dyDescent="0.25">
      <c r="B1" s="229"/>
      <c r="C1" s="191"/>
      <c r="D1" s="229"/>
      <c r="E1" s="229"/>
      <c r="F1" s="229"/>
      <c r="G1" s="229"/>
    </row>
    <row r="2" spans="2:7" ht="15.75" x14ac:dyDescent="0.25">
      <c r="B2" s="229"/>
      <c r="C2" s="229"/>
      <c r="D2" s="229"/>
      <c r="E2" s="229"/>
      <c r="F2" s="229"/>
      <c r="G2" s="229"/>
    </row>
    <row r="3" spans="2:7" ht="15.75" x14ac:dyDescent="0.25">
      <c r="B3" s="229"/>
      <c r="C3" s="229"/>
      <c r="D3" s="229"/>
      <c r="E3" s="230"/>
      <c r="F3" s="229"/>
      <c r="G3" s="230"/>
    </row>
    <row r="4" spans="2:7" ht="15.75" x14ac:dyDescent="0.25">
      <c r="B4" s="229"/>
      <c r="C4" s="229"/>
      <c r="D4" s="229"/>
      <c r="E4" s="230" t="s">
        <v>0</v>
      </c>
      <c r="F4" s="229"/>
      <c r="G4" s="231" t="s">
        <v>1</v>
      </c>
    </row>
    <row r="5" spans="2:7" ht="15.75" x14ac:dyDescent="0.25">
      <c r="B5" s="229"/>
      <c r="C5" s="229"/>
      <c r="D5" s="229"/>
      <c r="E5" s="229"/>
      <c r="F5" s="229"/>
      <c r="G5" s="229"/>
    </row>
    <row r="6" spans="2:7" ht="3.75" customHeight="1" x14ac:dyDescent="0.25">
      <c r="B6" s="229"/>
      <c r="C6" s="229"/>
      <c r="D6" s="229"/>
      <c r="E6" s="229"/>
      <c r="F6" s="229"/>
      <c r="G6" s="229"/>
    </row>
    <row r="7" spans="2:7" ht="3.75" customHeight="1" x14ac:dyDescent="0.25">
      <c r="B7" s="229"/>
      <c r="C7" s="229"/>
      <c r="D7" s="229"/>
      <c r="E7" s="229"/>
      <c r="F7" s="229"/>
      <c r="G7" s="229"/>
    </row>
    <row r="8" spans="2:7" ht="15.75" x14ac:dyDescent="0.25">
      <c r="B8" s="229"/>
      <c r="C8" s="229"/>
      <c r="D8" s="229"/>
      <c r="E8" s="229"/>
      <c r="F8" s="229"/>
      <c r="G8" s="229"/>
    </row>
    <row r="9" spans="2:7" ht="15.75" x14ac:dyDescent="0.25">
      <c r="B9" s="229"/>
      <c r="C9" s="273"/>
      <c r="D9" s="274"/>
      <c r="E9" s="274"/>
      <c r="F9" s="275"/>
      <c r="G9" s="275"/>
    </row>
    <row r="10" spans="2:7" x14ac:dyDescent="0.25">
      <c r="B10" s="229"/>
      <c r="C10" s="276" t="s">
        <v>2</v>
      </c>
      <c r="D10" s="277"/>
      <c r="E10" s="277"/>
      <c r="F10" s="275"/>
      <c r="G10" s="275"/>
    </row>
    <row r="11" spans="2:7" ht="15.75" x14ac:dyDescent="0.25">
      <c r="B11" s="229"/>
      <c r="C11" s="278" t="s">
        <v>511</v>
      </c>
      <c r="D11" s="279"/>
      <c r="E11" s="279"/>
      <c r="F11" s="275"/>
      <c r="G11" s="275"/>
    </row>
    <row r="12" spans="2:7" ht="15.75" x14ac:dyDescent="0.25">
      <c r="B12" s="229"/>
      <c r="C12" s="273"/>
      <c r="D12" s="274"/>
      <c r="E12" s="274"/>
      <c r="F12" s="275"/>
      <c r="G12" s="275"/>
    </row>
    <row r="13" spans="2:7" ht="15.75" x14ac:dyDescent="0.25">
      <c r="B13" s="229"/>
      <c r="C13" s="280" t="s">
        <v>512</v>
      </c>
      <c r="D13" s="274"/>
      <c r="E13" s="274"/>
      <c r="F13" s="275"/>
      <c r="G13" s="275"/>
    </row>
    <row r="14" spans="2:7" ht="15.75" x14ac:dyDescent="0.25">
      <c r="B14" s="229"/>
      <c r="C14" s="347"/>
      <c r="D14" s="347"/>
      <c r="E14" s="347"/>
      <c r="F14" s="275"/>
      <c r="G14" s="275"/>
    </row>
    <row r="15" spans="2:7" ht="15.75" x14ac:dyDescent="0.25">
      <c r="B15" s="229"/>
      <c r="C15" s="281"/>
      <c r="D15" s="281"/>
      <c r="E15" s="281"/>
      <c r="F15" s="275"/>
      <c r="G15" s="275"/>
    </row>
    <row r="16" spans="2:7" ht="15.75" x14ac:dyDescent="0.25">
      <c r="B16" s="229"/>
      <c r="C16" s="282" t="s">
        <v>3</v>
      </c>
      <c r="D16" s="283"/>
      <c r="E16" s="283"/>
      <c r="F16" s="275"/>
      <c r="G16" s="275"/>
    </row>
    <row r="17" spans="2:7" ht="15.75" x14ac:dyDescent="0.25">
      <c r="B17" s="229"/>
      <c r="C17" s="284" t="s">
        <v>514</v>
      </c>
      <c r="D17" s="283"/>
      <c r="E17" s="283"/>
      <c r="F17" s="275"/>
      <c r="G17" s="275"/>
    </row>
    <row r="18" spans="2:7" ht="15.75" x14ac:dyDescent="0.25">
      <c r="B18" s="229"/>
      <c r="C18" s="284" t="s">
        <v>508</v>
      </c>
      <c r="D18" s="283"/>
      <c r="E18" s="283"/>
      <c r="F18" s="275"/>
      <c r="G18" s="275"/>
    </row>
    <row r="19" spans="2:7" ht="31.9" customHeight="1" x14ac:dyDescent="0.25">
      <c r="B19" s="229"/>
      <c r="C19" s="348" t="s">
        <v>513</v>
      </c>
      <c r="D19" s="348"/>
      <c r="E19" s="348"/>
      <c r="F19" s="275"/>
      <c r="G19" s="275"/>
    </row>
    <row r="20" spans="2:7" ht="32.25" customHeight="1" x14ac:dyDescent="0.25">
      <c r="B20" s="229"/>
      <c r="C20" s="348" t="s">
        <v>509</v>
      </c>
      <c r="D20" s="348"/>
      <c r="E20" s="348"/>
      <c r="F20" s="275"/>
      <c r="G20" s="275"/>
    </row>
    <row r="21" spans="2:7" ht="15.75" x14ac:dyDescent="0.25">
      <c r="B21" s="229"/>
      <c r="C21" s="283"/>
      <c r="D21" s="283"/>
      <c r="E21" s="283"/>
      <c r="F21" s="275"/>
      <c r="G21" s="275"/>
    </row>
    <row r="22" spans="2:7" ht="15.75" x14ac:dyDescent="0.25">
      <c r="B22" s="229"/>
      <c r="C22" s="282" t="s">
        <v>515</v>
      </c>
      <c r="D22" s="284"/>
      <c r="E22" s="284"/>
      <c r="F22" s="275"/>
      <c r="G22" s="275"/>
    </row>
    <row r="23" spans="2:7" ht="15.75" x14ac:dyDescent="0.25">
      <c r="B23" s="229"/>
      <c r="C23" s="285"/>
      <c r="D23" s="285"/>
      <c r="E23" s="285"/>
      <c r="F23" s="275"/>
      <c r="G23" s="275"/>
    </row>
    <row r="24" spans="2:7" ht="15.75" x14ac:dyDescent="0.25">
      <c r="B24" s="229"/>
      <c r="C24" s="349" t="s">
        <v>516</v>
      </c>
      <c r="D24" s="349"/>
      <c r="E24" s="349"/>
      <c r="F24" s="349"/>
      <c r="G24" s="349"/>
    </row>
    <row r="25" spans="2:7" s="125" customFormat="1" ht="15.75" x14ac:dyDescent="0.3">
      <c r="B25" s="233"/>
      <c r="C25" s="192"/>
      <c r="D25" s="192"/>
      <c r="E25" s="193"/>
      <c r="F25" s="233"/>
      <c r="G25" s="233"/>
    </row>
    <row r="26" spans="2:7" ht="31.5" x14ac:dyDescent="0.25">
      <c r="B26" s="229"/>
      <c r="C26" s="124" t="s">
        <v>4</v>
      </c>
      <c r="D26" s="229"/>
      <c r="E26" s="194" t="s">
        <v>5</v>
      </c>
      <c r="F26" s="229"/>
      <c r="G26" s="127" t="s">
        <v>6</v>
      </c>
    </row>
    <row r="27" spans="2:7" s="125" customFormat="1" ht="15.75" x14ac:dyDescent="0.25">
      <c r="B27" s="233"/>
      <c r="C27" s="195"/>
      <c r="D27" s="233"/>
      <c r="E27" s="195"/>
      <c r="F27" s="233"/>
      <c r="G27" s="195"/>
    </row>
    <row r="28" spans="2:7" ht="15.75" x14ac:dyDescent="0.3">
      <c r="B28" s="229"/>
      <c r="C28" s="189" t="s">
        <v>517</v>
      </c>
      <c r="D28" s="190"/>
      <c r="E28" s="196"/>
      <c r="F28" s="232"/>
      <c r="G28" s="232"/>
    </row>
    <row r="29" spans="2:7" ht="15.75" x14ac:dyDescent="0.3">
      <c r="B29" s="229"/>
      <c r="C29" s="221"/>
      <c r="D29" s="221"/>
      <c r="E29" s="197"/>
      <c r="F29" s="229"/>
      <c r="G29" s="229"/>
    </row>
    <row r="30" spans="2:7" ht="15.75" x14ac:dyDescent="0.25">
      <c r="B30" s="229"/>
      <c r="C30" s="229"/>
      <c r="D30" s="229"/>
      <c r="E30" s="229"/>
      <c r="F30" s="229"/>
      <c r="G30" s="229"/>
    </row>
    <row r="31" spans="2:7" ht="15.75" customHeight="1" x14ac:dyDescent="0.25">
      <c r="B31" s="229"/>
      <c r="C31" s="198" t="s">
        <v>7</v>
      </c>
      <c r="D31" s="199"/>
      <c r="E31" s="200" t="s">
        <v>8</v>
      </c>
      <c r="F31" s="201"/>
      <c r="G31" s="286" t="s">
        <v>510</v>
      </c>
    </row>
    <row r="32" spans="2:7" ht="43.5" customHeight="1" x14ac:dyDescent="0.25">
      <c r="B32" s="229"/>
      <c r="C32" s="202" t="s">
        <v>9</v>
      </c>
      <c r="D32" s="199"/>
      <c r="E32" s="203" t="s">
        <v>10</v>
      </c>
      <c r="F32" s="204"/>
      <c r="G32" s="205" t="s">
        <v>520</v>
      </c>
    </row>
    <row r="33" spans="1:7" ht="45" customHeight="1" x14ac:dyDescent="0.25">
      <c r="A33" s="229"/>
      <c r="B33" s="229"/>
      <c r="C33" s="202" t="s">
        <v>518</v>
      </c>
      <c r="D33" s="199"/>
      <c r="E33" s="206" t="s">
        <v>11</v>
      </c>
      <c r="F33" s="204"/>
      <c r="G33" s="205" t="s">
        <v>521</v>
      </c>
    </row>
    <row r="34" spans="1:7" ht="24" customHeight="1" x14ac:dyDescent="0.25">
      <c r="A34" s="229"/>
      <c r="B34" s="229"/>
      <c r="C34" s="202" t="s">
        <v>12</v>
      </c>
      <c r="D34" s="199"/>
      <c r="E34" s="203" t="s">
        <v>13</v>
      </c>
      <c r="F34" s="204"/>
      <c r="G34" s="205"/>
    </row>
    <row r="35" spans="1:7" ht="48" customHeight="1" x14ac:dyDescent="0.25">
      <c r="A35" s="229"/>
      <c r="B35" s="229"/>
      <c r="C35" s="207" t="s">
        <v>519</v>
      </c>
      <c r="D35" s="199"/>
      <c r="E35" s="208" t="s">
        <v>14</v>
      </c>
      <c r="F35" s="209"/>
      <c r="G35" s="210"/>
    </row>
    <row r="36" spans="1:7" ht="12" customHeight="1" x14ac:dyDescent="0.25">
      <c r="A36" s="229"/>
      <c r="B36" s="229"/>
      <c r="C36" s="229"/>
      <c r="D36" s="229"/>
      <c r="E36" s="229"/>
      <c r="F36" s="229"/>
      <c r="G36" s="229"/>
    </row>
    <row r="37" spans="1:7" ht="15.75" x14ac:dyDescent="0.25">
      <c r="A37" s="229"/>
      <c r="B37" s="229"/>
      <c r="C37" s="221"/>
      <c r="D37" s="221"/>
      <c r="E37" s="221"/>
      <c r="F37" s="221"/>
      <c r="G37" s="229"/>
    </row>
    <row r="38" spans="1:7" ht="15.75" x14ac:dyDescent="0.25">
      <c r="A38" s="229"/>
      <c r="B38" s="229"/>
      <c r="C38" s="217" t="s">
        <v>15</v>
      </c>
      <c r="D38" s="211"/>
      <c r="E38" s="212"/>
      <c r="F38" s="211"/>
      <c r="G38" s="211"/>
    </row>
    <row r="39" spans="1:7" ht="15.75" x14ac:dyDescent="0.25">
      <c r="A39" s="229"/>
      <c r="B39" s="229"/>
      <c r="C39" s="346" t="s">
        <v>16</v>
      </c>
      <c r="D39" s="346"/>
      <c r="E39" s="346"/>
      <c r="F39" s="346"/>
      <c r="G39" s="346"/>
    </row>
    <row r="40" spans="1:7" ht="15.75" x14ac:dyDescent="0.25">
      <c r="A40" s="229"/>
      <c r="B40" s="86" t="s">
        <v>17</v>
      </c>
      <c r="C40" s="215" t="s">
        <v>18</v>
      </c>
      <c r="D40" s="86"/>
      <c r="E40" s="160"/>
      <c r="F40" s="86"/>
      <c r="G40" s="161"/>
    </row>
    <row r="41" spans="1:7" ht="15.75" x14ac:dyDescent="0.25">
      <c r="A41" s="229"/>
      <c r="B41" s="229"/>
      <c r="C41" s="229"/>
      <c r="D41" s="229"/>
      <c r="E41" s="229"/>
      <c r="F41" s="229"/>
      <c r="G41" s="229"/>
    </row>
    <row r="42" spans="1:7" ht="15.75" x14ac:dyDescent="0.25">
      <c r="A42" s="229"/>
      <c r="B42" s="229"/>
      <c r="C42" s="229"/>
      <c r="D42" s="229"/>
      <c r="E42" s="229"/>
      <c r="F42" s="229"/>
      <c r="G42" s="229"/>
    </row>
    <row r="43" spans="1:7" ht="15.75" x14ac:dyDescent="0.25">
      <c r="A43" s="229"/>
      <c r="B43" s="229"/>
      <c r="C43" s="229"/>
      <c r="D43" s="229"/>
      <c r="E43" s="229"/>
      <c r="F43" s="229"/>
      <c r="G43" s="229"/>
    </row>
    <row r="44" spans="1:7" ht="15.75" x14ac:dyDescent="0.25">
      <c r="A44" s="229"/>
      <c r="B44" s="229"/>
      <c r="C44" s="229"/>
      <c r="D44" s="229"/>
      <c r="E44" s="229"/>
      <c r="F44" s="229"/>
      <c r="G44" s="229"/>
    </row>
    <row r="45" spans="1:7" ht="15.75" x14ac:dyDescent="0.25">
      <c r="A45" s="229"/>
      <c r="B45" s="229"/>
      <c r="C45" s="229"/>
      <c r="D45" s="229"/>
      <c r="E45" s="229"/>
      <c r="F45" s="229"/>
      <c r="G45" s="229"/>
    </row>
    <row r="46" spans="1:7" ht="15.75" x14ac:dyDescent="0.25">
      <c r="A46" s="229"/>
      <c r="B46" s="229"/>
      <c r="C46" s="229"/>
      <c r="D46" s="229"/>
      <c r="E46" s="229"/>
      <c r="F46" s="229"/>
      <c r="G46" s="229"/>
    </row>
    <row r="47" spans="1:7" ht="24" customHeight="1" x14ac:dyDescent="0.25">
      <c r="A47" s="229"/>
      <c r="B47" s="229"/>
      <c r="C47" s="229"/>
      <c r="D47" s="229"/>
      <c r="E47" s="229"/>
      <c r="F47" s="229"/>
      <c r="G47" s="229"/>
    </row>
  </sheetData>
  <mergeCells count="5">
    <mergeCell ref="C39:G39"/>
    <mergeCell ref="C14:E14"/>
    <mergeCell ref="C19:E19"/>
    <mergeCell ref="C20:E20"/>
    <mergeCell ref="C24:G24"/>
  </mergeCells>
  <pageMargins left="0.7" right="0.7" top="0.75" bottom="0.75" header="0.3" footer="0.3"/>
  <pageSetup paperSize="9" orientation="portrait" r:id="rId1"/>
  <headerFooter>
    <oddHeader>&amp;C&amp;"Calibri (Body),Regular"&amp;48&amp;K00-028&amp;G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J51"/>
  <sheetViews>
    <sheetView zoomScale="80" zoomScaleNormal="80" workbookViewId="0">
      <selection activeCell="D10" sqref="D10"/>
    </sheetView>
  </sheetViews>
  <sheetFormatPr defaultColWidth="10.5" defaultRowHeight="15.75" x14ac:dyDescent="0.25"/>
  <cols>
    <col min="1" max="1" width="15.75" customWidth="1"/>
    <col min="2" max="2" width="29.75" customWidth="1"/>
    <col min="3" max="3" width="3" customWidth="1"/>
    <col min="4" max="4" width="38.5" customWidth="1"/>
    <col min="5" max="5" width="3" customWidth="1"/>
    <col min="6" max="6" width="29.5" customWidth="1"/>
    <col min="7" max="7" width="3" customWidth="1"/>
    <col min="8" max="8" width="29.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296" ht="26.25" x14ac:dyDescent="0.4">
      <c r="A1" s="2" t="s">
        <v>186</v>
      </c>
    </row>
    <row r="3" spans="1:296" s="27" customFormat="1" ht="204.75" x14ac:dyDescent="0.25">
      <c r="A3" s="28" t="s">
        <v>187</v>
      </c>
      <c r="B3" s="317" t="s">
        <v>188</v>
      </c>
      <c r="C3" s="29"/>
      <c r="D3" s="336" t="s">
        <v>571</v>
      </c>
      <c r="E3" s="29"/>
      <c r="F3" s="30"/>
      <c r="G3" s="29"/>
      <c r="H3" s="30"/>
      <c r="I3" s="29"/>
      <c r="J3" s="247"/>
      <c r="L3" s="248"/>
      <c r="N3" s="248"/>
      <c r="P3" s="248"/>
      <c r="R3" s="248"/>
    </row>
    <row r="4" spans="1:296" s="3" customFormat="1" ht="19.5" x14ac:dyDescent="0.25">
      <c r="B4" s="4"/>
      <c r="D4" s="4"/>
      <c r="F4" s="4"/>
      <c r="H4" s="4"/>
      <c r="J4" s="5"/>
      <c r="L4" s="5"/>
    </row>
    <row r="5" spans="1:296" s="3" customFormat="1" ht="117" x14ac:dyDescent="0.25">
      <c r="B5" s="4" t="s">
        <v>80</v>
      </c>
      <c r="D5" s="77" t="s">
        <v>81</v>
      </c>
      <c r="E5" s="38"/>
      <c r="F5" s="77" t="s">
        <v>82</v>
      </c>
      <c r="G5" s="38"/>
      <c r="H5" s="77" t="s">
        <v>83</v>
      </c>
      <c r="I5" s="45"/>
      <c r="J5" s="39" t="s">
        <v>84</v>
      </c>
      <c r="K5" s="25"/>
      <c r="L5" s="26" t="s">
        <v>85</v>
      </c>
      <c r="M5" s="25"/>
      <c r="N5" s="26" t="s">
        <v>86</v>
      </c>
      <c r="O5" s="25"/>
      <c r="P5" s="26" t="s">
        <v>87</v>
      </c>
      <c r="Q5" s="25"/>
      <c r="R5" s="26" t="s">
        <v>88</v>
      </c>
      <c r="S5" s="25"/>
    </row>
    <row r="6" spans="1:296" s="3" customFormat="1" ht="19.5" x14ac:dyDescent="0.25">
      <c r="B6" s="4"/>
      <c r="D6" s="4"/>
      <c r="F6" s="4"/>
      <c r="H6" s="4"/>
      <c r="J6" s="5"/>
      <c r="L6" s="5"/>
      <c r="N6" s="5"/>
      <c r="P6" s="5"/>
      <c r="R6" s="5"/>
    </row>
    <row r="7" spans="1:296" s="27" customFormat="1" ht="47.25" x14ac:dyDescent="0.25">
      <c r="A7" s="35" t="s">
        <v>103</v>
      </c>
      <c r="B7" s="214" t="s">
        <v>189</v>
      </c>
      <c r="D7" s="7" t="s">
        <v>533</v>
      </c>
      <c r="F7" s="36"/>
      <c r="H7" s="36"/>
      <c r="J7" s="256"/>
    </row>
    <row r="8" spans="1:296" s="3" customFormat="1" ht="19.5" x14ac:dyDescent="0.25">
      <c r="B8" s="4"/>
      <c r="D8" s="4"/>
      <c r="F8" s="4"/>
      <c r="H8" s="4"/>
      <c r="J8" s="5"/>
      <c r="L8" s="5"/>
      <c r="N8" s="5"/>
      <c r="P8" s="5"/>
      <c r="R8" s="5"/>
    </row>
    <row r="9" spans="1:296" s="6" customFormat="1" ht="53.25" customHeight="1" x14ac:dyDescent="0.25">
      <c r="A9" s="249"/>
      <c r="B9" s="21" t="s">
        <v>190</v>
      </c>
      <c r="C9" s="250"/>
      <c r="D9" s="257"/>
      <c r="E9" s="250"/>
      <c r="F9" s="257"/>
      <c r="G9" s="251"/>
      <c r="H9" s="257"/>
      <c r="I9" s="251"/>
      <c r="J9" s="258"/>
      <c r="K9" s="252"/>
      <c r="L9" s="258"/>
      <c r="M9" s="252"/>
      <c r="N9" s="258"/>
      <c r="O9" s="252"/>
      <c r="P9" s="258"/>
      <c r="Q9" s="252"/>
      <c r="R9" s="258"/>
      <c r="S9" s="252"/>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row>
    <row r="10" spans="1:296" s="6" customFormat="1" ht="126" x14ac:dyDescent="0.25">
      <c r="A10" s="245"/>
      <c r="B10" s="18" t="s">
        <v>191</v>
      </c>
      <c r="C10" s="240"/>
      <c r="D10" s="10" t="s">
        <v>564</v>
      </c>
      <c r="E10" s="240"/>
      <c r="F10" s="84" t="s">
        <v>689</v>
      </c>
      <c r="G10" s="253"/>
      <c r="H10" s="84" t="s">
        <v>567</v>
      </c>
      <c r="I10" s="253"/>
      <c r="J10" s="377"/>
      <c r="K10" s="3"/>
      <c r="L10" s="248"/>
      <c r="M10" s="3"/>
      <c r="N10" s="248"/>
      <c r="O10" s="3"/>
      <c r="P10" s="248"/>
      <c r="Q10" s="3"/>
      <c r="R10" s="248"/>
      <c r="S10" s="3"/>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c r="HW10" s="229"/>
      <c r="HX10" s="229"/>
      <c r="HY10" s="229"/>
      <c r="HZ10" s="229"/>
      <c r="IA10" s="229"/>
      <c r="IB10" s="229"/>
      <c r="IC10" s="229"/>
      <c r="ID10" s="229"/>
      <c r="IE10" s="229"/>
      <c r="IF10" s="229"/>
      <c r="IG10" s="229"/>
      <c r="IH10" s="229"/>
      <c r="II10" s="229"/>
      <c r="IJ10" s="229"/>
      <c r="IK10" s="229"/>
      <c r="IL10" s="229"/>
      <c r="IM10" s="229"/>
      <c r="IN10" s="229"/>
      <c r="IO10" s="229"/>
      <c r="IP10" s="229"/>
      <c r="IQ10" s="229"/>
      <c r="IR10" s="229"/>
      <c r="IS10" s="229"/>
      <c r="IT10" s="229"/>
      <c r="IU10" s="229"/>
      <c r="IV10" s="229"/>
      <c r="IW10" s="229"/>
      <c r="IX10" s="229"/>
      <c r="IY10" s="229"/>
      <c r="IZ10" s="229"/>
      <c r="JA10" s="229"/>
      <c r="JB10" s="229"/>
      <c r="JC10" s="229"/>
      <c r="JD10" s="229"/>
      <c r="JE10" s="229"/>
      <c r="JF10" s="229"/>
      <c r="JG10" s="229"/>
      <c r="JH10" s="229"/>
      <c r="JI10" s="229"/>
      <c r="JJ10" s="229"/>
      <c r="JK10" s="229"/>
      <c r="JL10" s="229"/>
      <c r="JM10" s="229"/>
      <c r="JN10" s="229"/>
      <c r="JO10" s="229"/>
      <c r="JP10" s="229"/>
      <c r="JQ10" s="229"/>
      <c r="JR10" s="229"/>
      <c r="JS10" s="229"/>
      <c r="JT10" s="229"/>
      <c r="JU10" s="229"/>
      <c r="JV10" s="229"/>
      <c r="JW10" s="229"/>
      <c r="JX10" s="229"/>
      <c r="JY10" s="229"/>
      <c r="JZ10" s="229"/>
      <c r="KA10" s="229"/>
      <c r="KB10" s="229"/>
      <c r="KC10" s="229"/>
      <c r="KD10" s="229"/>
      <c r="KE10" s="229"/>
      <c r="KF10" s="229"/>
      <c r="KG10" s="229"/>
      <c r="KH10" s="229"/>
      <c r="KI10" s="229"/>
      <c r="KJ10" s="229"/>
    </row>
    <row r="11" spans="1:296" s="6" customFormat="1" ht="126" x14ac:dyDescent="0.25">
      <c r="A11" s="245"/>
      <c r="B11" s="18" t="s">
        <v>192</v>
      </c>
      <c r="C11" s="240"/>
      <c r="D11" s="10" t="s">
        <v>564</v>
      </c>
      <c r="E11" s="240"/>
      <c r="F11" s="84" t="s">
        <v>689</v>
      </c>
      <c r="G11" s="253"/>
      <c r="H11" s="84" t="s">
        <v>568</v>
      </c>
      <c r="I11" s="253"/>
      <c r="J11" s="375"/>
      <c r="K11" s="27"/>
      <c r="L11" s="248"/>
      <c r="M11" s="27"/>
      <c r="N11" s="248"/>
      <c r="O11" s="27"/>
      <c r="P11" s="248"/>
      <c r="Q11" s="27"/>
      <c r="R11" s="248"/>
      <c r="S11" s="27"/>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c r="HT11" s="229"/>
      <c r="HU11" s="229"/>
      <c r="HV11" s="229"/>
      <c r="HW11" s="229"/>
      <c r="HX11" s="229"/>
      <c r="HY11" s="229"/>
      <c r="HZ11" s="229"/>
      <c r="IA11" s="229"/>
      <c r="IB11" s="229"/>
      <c r="IC11" s="229"/>
      <c r="ID11" s="229"/>
      <c r="IE11" s="229"/>
      <c r="IF11" s="229"/>
      <c r="IG11" s="229"/>
      <c r="IH11" s="229"/>
      <c r="II11" s="229"/>
      <c r="IJ11" s="229"/>
      <c r="IK11" s="229"/>
      <c r="IL11" s="229"/>
      <c r="IM11" s="229"/>
      <c r="IN11" s="229"/>
      <c r="IO11" s="229"/>
      <c r="IP11" s="229"/>
      <c r="IQ11" s="229"/>
      <c r="IR11" s="229"/>
      <c r="IS11" s="229"/>
      <c r="IT11" s="229"/>
      <c r="IU11" s="229"/>
      <c r="IV11" s="229"/>
      <c r="IW11" s="229"/>
      <c r="IX11" s="229"/>
      <c r="IY11" s="229"/>
      <c r="IZ11" s="229"/>
      <c r="JA11" s="229"/>
      <c r="JB11" s="229"/>
      <c r="JC11" s="229"/>
      <c r="JD11" s="229"/>
      <c r="JE11" s="229"/>
      <c r="JF11" s="229"/>
      <c r="JG11" s="229"/>
      <c r="JH11" s="229"/>
      <c r="JI11" s="229"/>
      <c r="JJ11" s="229"/>
      <c r="JK11" s="229"/>
      <c r="JL11" s="229"/>
      <c r="JM11" s="229"/>
      <c r="JN11" s="229"/>
      <c r="JO11" s="229"/>
      <c r="JP11" s="229"/>
      <c r="JQ11" s="229"/>
      <c r="JR11" s="229"/>
      <c r="JS11" s="229"/>
      <c r="JT11" s="229"/>
      <c r="JU11" s="229"/>
      <c r="JV11" s="229"/>
      <c r="JW11" s="229"/>
      <c r="JX11" s="229"/>
      <c r="JY11" s="229"/>
      <c r="JZ11" s="229"/>
      <c r="KA11" s="229"/>
      <c r="KB11" s="229"/>
      <c r="KC11" s="229"/>
      <c r="KD11" s="229"/>
      <c r="KE11" s="229"/>
      <c r="KF11" s="229"/>
      <c r="KG11" s="229"/>
      <c r="KH11" s="229"/>
      <c r="KI11" s="229"/>
      <c r="KJ11" s="229"/>
    </row>
    <row r="12" spans="1:296" s="6" customFormat="1" ht="53.25" customHeight="1" x14ac:dyDescent="0.25">
      <c r="A12" s="245"/>
      <c r="B12" s="19" t="s">
        <v>193</v>
      </c>
      <c r="C12" s="240"/>
      <c r="D12" s="10" t="s">
        <v>537</v>
      </c>
      <c r="E12" s="240"/>
      <c r="F12" s="10" t="s">
        <v>537</v>
      </c>
      <c r="G12"/>
      <c r="H12" s="84" t="s">
        <v>537</v>
      </c>
      <c r="I12"/>
      <c r="J12" s="375"/>
      <c r="K12" s="3"/>
      <c r="L12" s="248"/>
      <c r="M12" s="3"/>
      <c r="N12" s="248"/>
      <c r="O12" s="3"/>
      <c r="P12" s="248"/>
      <c r="Q12" s="3"/>
      <c r="R12" s="248"/>
      <c r="S12" s="3"/>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229"/>
      <c r="FF12" s="229"/>
      <c r="FG12" s="229"/>
      <c r="FH12" s="229"/>
      <c r="FI12" s="229"/>
      <c r="FJ12" s="229"/>
      <c r="FK12" s="229"/>
      <c r="FL12" s="229"/>
      <c r="FM12" s="229"/>
      <c r="FN12" s="229"/>
      <c r="FO12" s="229"/>
      <c r="FP12" s="229"/>
      <c r="FQ12" s="229"/>
      <c r="FR12" s="229"/>
      <c r="FS12" s="229"/>
      <c r="FT12" s="229"/>
      <c r="FU12" s="229"/>
      <c r="FV12" s="229"/>
      <c r="FW12" s="229"/>
      <c r="FX12" s="229"/>
      <c r="FY12" s="229"/>
      <c r="FZ12" s="229"/>
      <c r="GA12" s="229"/>
      <c r="GB12" s="229"/>
      <c r="GC12" s="229"/>
      <c r="GD12" s="229"/>
      <c r="GE12" s="229"/>
      <c r="GF12" s="229"/>
      <c r="GG12" s="229"/>
      <c r="GH12" s="229"/>
      <c r="GI12" s="229"/>
      <c r="GJ12" s="229"/>
      <c r="GK12" s="229"/>
      <c r="GL12" s="229"/>
      <c r="GM12" s="229"/>
      <c r="GN12" s="229"/>
      <c r="GO12" s="229"/>
      <c r="GP12" s="229"/>
      <c r="GQ12" s="229"/>
      <c r="GR12" s="229"/>
      <c r="GS12" s="229"/>
      <c r="GT12" s="229"/>
      <c r="GU12" s="229"/>
      <c r="GV12" s="229"/>
      <c r="GW12" s="229"/>
      <c r="GX12" s="229"/>
      <c r="GY12" s="229"/>
      <c r="GZ12" s="229"/>
      <c r="HA12" s="229"/>
      <c r="HB12" s="229"/>
      <c r="HC12" s="229"/>
      <c r="HD12" s="229"/>
      <c r="HE12" s="229"/>
      <c r="HF12" s="229"/>
      <c r="HG12" s="229"/>
      <c r="HH12" s="229"/>
      <c r="HI12" s="229"/>
      <c r="HJ12" s="229"/>
      <c r="HK12" s="229"/>
      <c r="HL12" s="229"/>
      <c r="HM12" s="229"/>
      <c r="HN12" s="229"/>
      <c r="HO12" s="229"/>
      <c r="HP12" s="229"/>
      <c r="HQ12" s="229"/>
      <c r="HR12" s="229"/>
      <c r="HS12" s="229"/>
      <c r="HT12" s="229"/>
      <c r="HU12" s="229"/>
      <c r="HV12" s="229"/>
      <c r="HW12" s="229"/>
      <c r="HX12" s="229"/>
      <c r="HY12" s="229"/>
      <c r="HZ12" s="229"/>
      <c r="IA12" s="229"/>
      <c r="IB12" s="229"/>
      <c r="IC12" s="229"/>
      <c r="ID12" s="229"/>
      <c r="IE12" s="229"/>
      <c r="IF12" s="229"/>
      <c r="IG12" s="229"/>
      <c r="IH12" s="229"/>
      <c r="II12" s="229"/>
      <c r="IJ12" s="229"/>
      <c r="IK12" s="229"/>
      <c r="IL12" s="229"/>
      <c r="IM12" s="229"/>
      <c r="IN12" s="229"/>
      <c r="IO12" s="229"/>
      <c r="IP12" s="229"/>
      <c r="IQ12" s="229"/>
      <c r="IR12" s="229"/>
      <c r="IS12" s="229"/>
      <c r="IT12" s="229"/>
      <c r="IU12" s="229"/>
      <c r="IV12" s="229"/>
      <c r="IW12" s="229"/>
      <c r="IX12" s="229"/>
      <c r="IY12" s="229"/>
      <c r="IZ12" s="229"/>
      <c r="JA12" s="229"/>
      <c r="JB12" s="229"/>
      <c r="JC12" s="229"/>
      <c r="JD12" s="229"/>
      <c r="JE12" s="229"/>
      <c r="JF12" s="229"/>
      <c r="JG12" s="229"/>
      <c r="JH12" s="229"/>
      <c r="JI12" s="229"/>
      <c r="JJ12" s="229"/>
      <c r="JK12" s="229"/>
      <c r="JL12" s="229"/>
      <c r="JM12" s="229"/>
      <c r="JN12" s="229"/>
      <c r="JO12" s="229"/>
      <c r="JP12" s="229"/>
      <c r="JQ12" s="229"/>
      <c r="JR12" s="229"/>
      <c r="JS12" s="229"/>
      <c r="JT12" s="229"/>
      <c r="JU12" s="229"/>
      <c r="JV12" s="229"/>
      <c r="JW12" s="229"/>
      <c r="JX12" s="229"/>
      <c r="JY12" s="229"/>
      <c r="JZ12" s="229"/>
      <c r="KA12" s="229"/>
      <c r="KB12" s="229"/>
      <c r="KC12" s="229"/>
      <c r="KD12" s="229"/>
      <c r="KE12" s="229"/>
      <c r="KF12" s="229"/>
      <c r="KG12" s="229"/>
      <c r="KH12" s="229"/>
      <c r="KI12" s="229"/>
      <c r="KJ12" s="229"/>
    </row>
    <row r="13" spans="1:296" s="6" customFormat="1" ht="53.25" customHeight="1" x14ac:dyDescent="0.25">
      <c r="A13" s="245"/>
      <c r="B13" s="20" t="str">
        <f>LEFT(B12,SEARCH(",",B12))&amp;" valor"</f>
        <v>Petróleo crudo (2709), valor</v>
      </c>
      <c r="C13" s="240"/>
      <c r="D13" s="10" t="s">
        <v>537</v>
      </c>
      <c r="E13" s="240"/>
      <c r="F13" s="10" t="s">
        <v>537</v>
      </c>
      <c r="G13"/>
      <c r="H13" s="84" t="s">
        <v>537</v>
      </c>
      <c r="I13"/>
      <c r="J13" s="375"/>
      <c r="K13" s="252"/>
      <c r="L13" s="248"/>
      <c r="M13" s="252"/>
      <c r="N13" s="248"/>
      <c r="O13" s="252"/>
      <c r="P13" s="248"/>
      <c r="Q13" s="252"/>
      <c r="R13" s="248"/>
      <c r="S13" s="252"/>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229"/>
      <c r="FE13" s="229"/>
      <c r="FF13" s="229"/>
      <c r="FG13" s="229"/>
      <c r="FH13" s="229"/>
      <c r="FI13" s="229"/>
      <c r="FJ13" s="229"/>
      <c r="FK13" s="229"/>
      <c r="FL13" s="229"/>
      <c r="FM13" s="229"/>
      <c r="FN13" s="229"/>
      <c r="FO13" s="229"/>
      <c r="FP13" s="229"/>
      <c r="FQ13" s="229"/>
      <c r="FR13" s="229"/>
      <c r="FS13" s="229"/>
      <c r="FT13" s="229"/>
      <c r="FU13" s="229"/>
      <c r="FV13" s="229"/>
      <c r="FW13" s="229"/>
      <c r="FX13" s="229"/>
      <c r="FY13" s="229"/>
      <c r="FZ13" s="229"/>
      <c r="GA13" s="229"/>
      <c r="GB13" s="229"/>
      <c r="GC13" s="229"/>
      <c r="GD13" s="229"/>
      <c r="GE13" s="229"/>
      <c r="GF13" s="229"/>
      <c r="GG13" s="229"/>
      <c r="GH13" s="229"/>
      <c r="GI13" s="229"/>
      <c r="GJ13" s="229"/>
      <c r="GK13" s="229"/>
      <c r="GL13" s="229"/>
      <c r="GM13" s="229"/>
      <c r="GN13" s="229"/>
      <c r="GO13" s="229"/>
      <c r="GP13" s="229"/>
      <c r="GQ13" s="229"/>
      <c r="GR13" s="229"/>
      <c r="GS13" s="229"/>
      <c r="GT13" s="229"/>
      <c r="GU13" s="229"/>
      <c r="GV13" s="229"/>
      <c r="GW13" s="229"/>
      <c r="GX13" s="229"/>
      <c r="GY13" s="229"/>
      <c r="GZ13" s="229"/>
      <c r="HA13" s="229"/>
      <c r="HB13" s="229"/>
      <c r="HC13" s="229"/>
      <c r="HD13" s="229"/>
      <c r="HE13" s="229"/>
      <c r="HF13" s="229"/>
      <c r="HG13" s="229"/>
      <c r="HH13" s="229"/>
      <c r="HI13" s="229"/>
      <c r="HJ13" s="229"/>
      <c r="HK13" s="229"/>
      <c r="HL13" s="229"/>
      <c r="HM13" s="229"/>
      <c r="HN13" s="229"/>
      <c r="HO13" s="229"/>
      <c r="HP13" s="229"/>
      <c r="HQ13" s="229"/>
      <c r="HR13" s="229"/>
      <c r="HS13" s="229"/>
      <c r="HT13" s="229"/>
      <c r="HU13" s="229"/>
      <c r="HV13" s="229"/>
      <c r="HW13" s="229"/>
      <c r="HX13" s="229"/>
      <c r="HY13" s="229"/>
      <c r="HZ13" s="229"/>
      <c r="IA13" s="229"/>
      <c r="IB13" s="229"/>
      <c r="IC13" s="229"/>
      <c r="ID13" s="229"/>
      <c r="IE13" s="229"/>
      <c r="IF13" s="229"/>
      <c r="IG13" s="229"/>
      <c r="IH13" s="229"/>
      <c r="II13" s="229"/>
      <c r="IJ13" s="229"/>
      <c r="IK13" s="229"/>
      <c r="IL13" s="229"/>
      <c r="IM13" s="229"/>
      <c r="IN13" s="229"/>
      <c r="IO13" s="229"/>
      <c r="IP13" s="229"/>
      <c r="IQ13" s="229"/>
      <c r="IR13" s="229"/>
      <c r="IS13" s="229"/>
      <c r="IT13" s="229"/>
      <c r="IU13" s="229"/>
      <c r="IV13" s="229"/>
      <c r="IW13" s="229"/>
      <c r="IX13" s="229"/>
      <c r="IY13" s="229"/>
      <c r="IZ13" s="229"/>
      <c r="JA13" s="229"/>
      <c r="JB13" s="229"/>
      <c r="JC13" s="229"/>
      <c r="JD13" s="229"/>
      <c r="JE13" s="229"/>
      <c r="JF13" s="229"/>
      <c r="JG13" s="229"/>
      <c r="JH13" s="229"/>
      <c r="JI13" s="229"/>
      <c r="JJ13" s="229"/>
      <c r="JK13" s="229"/>
      <c r="JL13" s="229"/>
      <c r="JM13" s="229"/>
      <c r="JN13" s="229"/>
      <c r="JO13" s="229"/>
      <c r="JP13" s="229"/>
      <c r="JQ13" s="229"/>
      <c r="JR13" s="229"/>
      <c r="JS13" s="229"/>
      <c r="JT13" s="229"/>
      <c r="JU13" s="229"/>
      <c r="JV13" s="229"/>
      <c r="JW13" s="229"/>
      <c r="JX13" s="229"/>
      <c r="JY13" s="229"/>
      <c r="JZ13" s="229"/>
      <c r="KA13" s="229"/>
      <c r="KB13" s="229"/>
      <c r="KC13" s="229"/>
      <c r="KD13" s="229"/>
      <c r="KE13" s="229"/>
      <c r="KF13" s="229"/>
      <c r="KG13" s="229"/>
      <c r="KH13" s="229"/>
      <c r="KI13" s="229"/>
      <c r="KJ13" s="229"/>
    </row>
    <row r="14" spans="1:296" s="6" customFormat="1" ht="53.25" customHeight="1" x14ac:dyDescent="0.25">
      <c r="A14" s="245"/>
      <c r="B14" s="19" t="s">
        <v>196</v>
      </c>
      <c r="C14" s="240"/>
      <c r="D14" s="10" t="s">
        <v>537</v>
      </c>
      <c r="E14" s="240"/>
      <c r="F14" s="10" t="s">
        <v>537</v>
      </c>
      <c r="G14"/>
      <c r="H14" s="84" t="s">
        <v>537</v>
      </c>
      <c r="I14"/>
      <c r="J14" s="375"/>
      <c r="K14" s="252"/>
      <c r="L14" s="248"/>
      <c r="M14" s="252"/>
      <c r="N14" s="248"/>
      <c r="O14" s="252"/>
      <c r="P14" s="248"/>
      <c r="Q14" s="252"/>
      <c r="R14" s="248"/>
      <c r="S14" s="252"/>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229"/>
      <c r="FE14" s="229"/>
      <c r="FF14" s="229"/>
      <c r="FG14" s="229"/>
      <c r="FH14" s="229"/>
      <c r="FI14" s="229"/>
      <c r="FJ14" s="229"/>
      <c r="FK14" s="229"/>
      <c r="FL14" s="229"/>
      <c r="FM14" s="229"/>
      <c r="FN14" s="229"/>
      <c r="FO14" s="229"/>
      <c r="FP14" s="229"/>
      <c r="FQ14" s="229"/>
      <c r="FR14" s="229"/>
      <c r="FS14" s="229"/>
      <c r="FT14" s="229"/>
      <c r="FU14" s="229"/>
      <c r="FV14" s="229"/>
      <c r="FW14" s="229"/>
      <c r="FX14" s="229"/>
      <c r="FY14" s="229"/>
      <c r="FZ14" s="229"/>
      <c r="GA14" s="229"/>
      <c r="GB14" s="229"/>
      <c r="GC14" s="229"/>
      <c r="GD14" s="229"/>
      <c r="GE14" s="229"/>
      <c r="GF14" s="229"/>
      <c r="GG14" s="229"/>
      <c r="GH14" s="229"/>
      <c r="GI14" s="229"/>
      <c r="GJ14" s="229"/>
      <c r="GK14" s="229"/>
      <c r="GL14" s="229"/>
      <c r="GM14" s="229"/>
      <c r="GN14" s="229"/>
      <c r="GO14" s="229"/>
      <c r="GP14" s="229"/>
      <c r="GQ14" s="229"/>
      <c r="GR14" s="229"/>
      <c r="GS14" s="229"/>
      <c r="GT14" s="229"/>
      <c r="GU14" s="229"/>
      <c r="GV14" s="229"/>
      <c r="GW14" s="229"/>
      <c r="GX14" s="229"/>
      <c r="GY14" s="229"/>
      <c r="GZ14" s="229"/>
      <c r="HA14" s="229"/>
      <c r="HB14" s="229"/>
      <c r="HC14" s="229"/>
      <c r="HD14" s="229"/>
      <c r="HE14" s="229"/>
      <c r="HF14" s="229"/>
      <c r="HG14" s="229"/>
      <c r="HH14" s="229"/>
      <c r="HI14" s="229"/>
      <c r="HJ14" s="229"/>
      <c r="HK14" s="229"/>
      <c r="HL14" s="229"/>
      <c r="HM14" s="229"/>
      <c r="HN14" s="229"/>
      <c r="HO14" s="229"/>
      <c r="HP14" s="229"/>
      <c r="HQ14" s="229"/>
      <c r="HR14" s="229"/>
      <c r="HS14" s="229"/>
      <c r="HT14" s="229"/>
      <c r="HU14" s="229"/>
      <c r="HV14" s="229"/>
      <c r="HW14" s="229"/>
      <c r="HX14" s="229"/>
      <c r="HY14" s="229"/>
      <c r="HZ14" s="229"/>
      <c r="IA14" s="229"/>
      <c r="IB14" s="229"/>
      <c r="IC14" s="229"/>
      <c r="ID14" s="229"/>
      <c r="IE14" s="229"/>
      <c r="IF14" s="229"/>
      <c r="IG14" s="229"/>
      <c r="IH14" s="229"/>
      <c r="II14" s="229"/>
      <c r="IJ14" s="229"/>
      <c r="IK14" s="229"/>
      <c r="IL14" s="229"/>
      <c r="IM14" s="229"/>
      <c r="IN14" s="229"/>
      <c r="IO14" s="229"/>
      <c r="IP14" s="229"/>
      <c r="IQ14" s="229"/>
      <c r="IR14" s="229"/>
      <c r="IS14" s="229"/>
      <c r="IT14" s="229"/>
      <c r="IU14" s="229"/>
      <c r="IV14" s="229"/>
      <c r="IW14" s="229"/>
      <c r="IX14" s="229"/>
      <c r="IY14" s="229"/>
      <c r="IZ14" s="229"/>
      <c r="JA14" s="229"/>
      <c r="JB14" s="229"/>
      <c r="JC14" s="229"/>
      <c r="JD14" s="229"/>
      <c r="JE14" s="229"/>
      <c r="JF14" s="229"/>
      <c r="JG14" s="229"/>
      <c r="JH14" s="229"/>
      <c r="JI14" s="229"/>
      <c r="JJ14" s="229"/>
      <c r="JK14" s="229"/>
      <c r="JL14" s="229"/>
      <c r="JM14" s="229"/>
      <c r="JN14" s="229"/>
      <c r="JO14" s="229"/>
      <c r="JP14" s="229"/>
      <c r="JQ14" s="229"/>
      <c r="JR14" s="229"/>
      <c r="JS14" s="229"/>
      <c r="JT14" s="229"/>
      <c r="JU14" s="229"/>
      <c r="JV14" s="229"/>
      <c r="JW14" s="229"/>
      <c r="JX14" s="229"/>
      <c r="JY14" s="229"/>
      <c r="JZ14" s="229"/>
      <c r="KA14" s="229"/>
      <c r="KB14" s="229"/>
      <c r="KC14" s="229"/>
      <c r="KD14" s="229"/>
      <c r="KE14" s="229"/>
      <c r="KF14" s="229"/>
      <c r="KG14" s="229"/>
      <c r="KH14" s="229"/>
      <c r="KI14" s="229"/>
      <c r="KJ14" s="229"/>
    </row>
    <row r="15" spans="1:296" s="6" customFormat="1" ht="53.25" customHeight="1" x14ac:dyDescent="0.25">
      <c r="A15" s="245"/>
      <c r="B15" s="20" t="str">
        <f>LEFT(B14,SEARCH(",",B14))&amp;" valor"</f>
        <v>Gas natural (2711), valor</v>
      </c>
      <c r="C15" s="240"/>
      <c r="D15" s="10" t="s">
        <v>537</v>
      </c>
      <c r="E15" s="240"/>
      <c r="F15" s="10" t="s">
        <v>537</v>
      </c>
      <c r="G15"/>
      <c r="H15" s="84" t="s">
        <v>537</v>
      </c>
      <c r="I15"/>
      <c r="J15" s="375"/>
      <c r="K15" s="252"/>
      <c r="L15" s="248"/>
      <c r="M15" s="252"/>
      <c r="N15" s="248"/>
      <c r="O15" s="252"/>
      <c r="P15" s="248"/>
      <c r="Q15" s="252"/>
      <c r="R15" s="248"/>
      <c r="S15" s="252"/>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c r="IL15" s="229"/>
      <c r="IM15" s="229"/>
      <c r="IN15" s="229"/>
      <c r="IO15" s="229"/>
      <c r="IP15" s="229"/>
      <c r="IQ15" s="229"/>
      <c r="IR15" s="229"/>
      <c r="IS15" s="229"/>
      <c r="IT15" s="229"/>
      <c r="IU15" s="229"/>
      <c r="IV15" s="229"/>
      <c r="IW15" s="229"/>
      <c r="IX15" s="229"/>
      <c r="IY15" s="229"/>
      <c r="IZ15" s="229"/>
      <c r="JA15" s="229"/>
      <c r="JB15" s="229"/>
      <c r="JC15" s="229"/>
      <c r="JD15" s="229"/>
      <c r="JE15" s="229"/>
      <c r="JF15" s="229"/>
      <c r="JG15" s="229"/>
      <c r="JH15" s="229"/>
      <c r="JI15" s="229"/>
      <c r="JJ15" s="229"/>
      <c r="JK15" s="229"/>
      <c r="JL15" s="229"/>
      <c r="JM15" s="229"/>
      <c r="JN15" s="229"/>
      <c r="JO15" s="229"/>
      <c r="JP15" s="229"/>
      <c r="JQ15" s="229"/>
      <c r="JR15" s="229"/>
      <c r="JS15" s="229"/>
      <c r="JT15" s="229"/>
      <c r="JU15" s="229"/>
      <c r="JV15" s="229"/>
      <c r="JW15" s="229"/>
      <c r="JX15" s="229"/>
      <c r="JY15" s="229"/>
      <c r="JZ15" s="229"/>
      <c r="KA15" s="229"/>
      <c r="KB15" s="229"/>
      <c r="KC15" s="229"/>
      <c r="KD15" s="229"/>
      <c r="KE15" s="229"/>
      <c r="KF15" s="229"/>
      <c r="KG15" s="229"/>
      <c r="KH15" s="229"/>
      <c r="KI15" s="229"/>
      <c r="KJ15" s="229"/>
    </row>
    <row r="16" spans="1:296" s="6" customFormat="1" ht="53.25" customHeight="1" x14ac:dyDescent="0.25">
      <c r="A16" s="245"/>
      <c r="B16" s="19" t="s">
        <v>198</v>
      </c>
      <c r="C16" s="240"/>
      <c r="D16" s="290">
        <v>1927602</v>
      </c>
      <c r="E16" s="240"/>
      <c r="F16" s="10" t="s">
        <v>199</v>
      </c>
      <c r="G16"/>
      <c r="H16" s="84" t="s">
        <v>601</v>
      </c>
      <c r="I16"/>
      <c r="J16" s="375"/>
      <c r="K16"/>
      <c r="L16" s="248"/>
      <c r="M16"/>
      <c r="N16" s="248"/>
      <c r="O16"/>
      <c r="P16" s="248"/>
      <c r="Q16"/>
      <c r="R16" s="248"/>
      <c r="S16"/>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c r="GF16" s="229"/>
      <c r="GG16" s="229"/>
      <c r="GH16" s="229"/>
      <c r="GI16" s="229"/>
      <c r="GJ16" s="229"/>
      <c r="GK16" s="229"/>
      <c r="GL16" s="229"/>
      <c r="GM16" s="229"/>
      <c r="GN16" s="229"/>
      <c r="GO16" s="229"/>
      <c r="GP16" s="229"/>
      <c r="GQ16" s="229"/>
      <c r="GR16" s="229"/>
      <c r="GS16" s="229"/>
      <c r="GT16" s="229"/>
      <c r="GU16" s="229"/>
      <c r="GV16" s="229"/>
      <c r="GW16" s="229"/>
      <c r="GX16" s="229"/>
      <c r="GY16" s="229"/>
      <c r="GZ16" s="229"/>
      <c r="HA16" s="229"/>
      <c r="HB16" s="229"/>
      <c r="HC16" s="229"/>
      <c r="HD16" s="229"/>
      <c r="HE16" s="229"/>
      <c r="HF16" s="229"/>
      <c r="HG16" s="229"/>
      <c r="HH16" s="229"/>
      <c r="HI16" s="229"/>
      <c r="HJ16" s="229"/>
      <c r="HK16" s="229"/>
      <c r="HL16" s="229"/>
      <c r="HM16" s="229"/>
      <c r="HN16" s="229"/>
      <c r="HO16" s="229"/>
      <c r="HP16" s="229"/>
      <c r="HQ16" s="229"/>
      <c r="HR16" s="229"/>
      <c r="HS16" s="229"/>
      <c r="HT16" s="229"/>
      <c r="HU16" s="229"/>
      <c r="HV16" s="229"/>
      <c r="HW16" s="229"/>
      <c r="HX16" s="229"/>
      <c r="HY16" s="229"/>
      <c r="HZ16" s="229"/>
      <c r="IA16" s="229"/>
      <c r="IB16" s="229"/>
      <c r="IC16" s="229"/>
      <c r="ID16" s="229"/>
      <c r="IE16" s="229"/>
      <c r="IF16" s="229"/>
      <c r="IG16" s="229"/>
      <c r="IH16" s="229"/>
      <c r="II16" s="229"/>
      <c r="IJ16" s="229"/>
      <c r="IK16" s="229"/>
      <c r="IL16" s="229"/>
      <c r="IM16" s="229"/>
      <c r="IN16" s="229"/>
      <c r="IO16" s="229"/>
      <c r="IP16" s="229"/>
      <c r="IQ16" s="229"/>
      <c r="IR16" s="229"/>
      <c r="IS16" s="229"/>
      <c r="IT16" s="229"/>
      <c r="IU16" s="229"/>
      <c r="IV16" s="229"/>
      <c r="IW16" s="229"/>
      <c r="IX16" s="229"/>
      <c r="IY16" s="229"/>
      <c r="IZ16" s="229"/>
      <c r="JA16" s="229"/>
      <c r="JB16" s="229"/>
      <c r="JC16" s="229"/>
      <c r="JD16" s="229"/>
      <c r="JE16" s="229"/>
      <c r="JF16" s="229"/>
      <c r="JG16" s="229"/>
      <c r="JH16" s="229"/>
      <c r="JI16" s="229"/>
      <c r="JJ16" s="229"/>
      <c r="JK16" s="229"/>
      <c r="JL16" s="229"/>
      <c r="JM16" s="229"/>
      <c r="JN16" s="229"/>
      <c r="JO16" s="229"/>
      <c r="JP16" s="229"/>
      <c r="JQ16" s="229"/>
      <c r="JR16" s="229"/>
      <c r="JS16" s="229"/>
      <c r="JT16" s="229"/>
      <c r="JU16" s="229"/>
      <c r="JV16" s="229"/>
      <c r="JW16" s="229"/>
      <c r="JX16" s="229"/>
      <c r="JY16" s="229"/>
      <c r="JZ16" s="229"/>
      <c r="KA16" s="229"/>
      <c r="KB16" s="229"/>
      <c r="KC16" s="229"/>
      <c r="KD16" s="229"/>
      <c r="KE16" s="229"/>
      <c r="KF16" s="229"/>
      <c r="KG16" s="229"/>
      <c r="KH16" s="229"/>
      <c r="KI16" s="229"/>
      <c r="KJ16" s="229"/>
    </row>
    <row r="17" spans="1:19" s="6" customFormat="1" ht="53.25" customHeight="1" x14ac:dyDescent="0.25">
      <c r="A17" s="245"/>
      <c r="B17" s="20" t="str">
        <f>LEFT(B16,SEARCH(",",B16))&amp;" valor"</f>
        <v>Oro (7108), valor</v>
      </c>
      <c r="C17" s="240"/>
      <c r="D17" s="290">
        <v>3219800000</v>
      </c>
      <c r="E17" s="240"/>
      <c r="F17" s="10" t="s">
        <v>195</v>
      </c>
      <c r="G17"/>
      <c r="H17" s="84" t="s">
        <v>601</v>
      </c>
      <c r="I17"/>
      <c r="J17" s="375"/>
      <c r="K17"/>
      <c r="L17" s="248"/>
      <c r="M17"/>
      <c r="N17" s="248"/>
      <c r="O17"/>
      <c r="P17" s="248"/>
      <c r="Q17"/>
      <c r="R17" s="248"/>
      <c r="S17"/>
    </row>
    <row r="18" spans="1:19" s="6" customFormat="1" ht="53.25" customHeight="1" x14ac:dyDescent="0.25">
      <c r="A18" s="245"/>
      <c r="B18" s="19" t="s">
        <v>200</v>
      </c>
      <c r="C18" s="240"/>
      <c r="D18" s="290">
        <v>6320000</v>
      </c>
      <c r="E18" s="240"/>
      <c r="F18" s="10" t="s">
        <v>199</v>
      </c>
      <c r="G18"/>
      <c r="H18" s="84" t="s">
        <v>601</v>
      </c>
      <c r="I18"/>
      <c r="J18" s="375"/>
      <c r="K18"/>
      <c r="L18" s="248"/>
      <c r="M18"/>
      <c r="N18" s="248"/>
      <c r="O18"/>
      <c r="P18" s="248"/>
      <c r="Q18"/>
      <c r="R18" s="248"/>
      <c r="S18"/>
    </row>
    <row r="19" spans="1:19" s="6" customFormat="1" ht="53.25" customHeight="1" x14ac:dyDescent="0.25">
      <c r="A19" s="245"/>
      <c r="B19" s="20" t="str">
        <f>LEFT(B18,SEARCH(",",B18))&amp;" valor"</f>
        <v>Plata (7106), valor</v>
      </c>
      <c r="C19" s="240"/>
      <c r="D19" s="290">
        <v>111300000</v>
      </c>
      <c r="E19" s="240"/>
      <c r="F19" s="10" t="s">
        <v>195</v>
      </c>
      <c r="G19"/>
      <c r="H19" s="84" t="s">
        <v>601</v>
      </c>
      <c r="I19"/>
      <c r="J19" s="375"/>
      <c r="K19"/>
      <c r="L19" s="248"/>
      <c r="M19"/>
      <c r="N19" s="248"/>
      <c r="O19"/>
      <c r="P19" s="248"/>
      <c r="Q19"/>
      <c r="R19" s="248"/>
      <c r="S19"/>
    </row>
    <row r="20" spans="1:19" s="6" customFormat="1" ht="53.25" customHeight="1" x14ac:dyDescent="0.25">
      <c r="A20" s="245"/>
      <c r="B20" s="19" t="s">
        <v>201</v>
      </c>
      <c r="C20" s="240"/>
      <c r="D20" s="10" t="s">
        <v>537</v>
      </c>
      <c r="E20" s="240"/>
      <c r="F20" s="10" t="s">
        <v>537</v>
      </c>
      <c r="G20"/>
      <c r="H20" s="84" t="s">
        <v>537</v>
      </c>
      <c r="I20"/>
      <c r="J20" s="375"/>
      <c r="K20"/>
      <c r="L20" s="248"/>
      <c r="M20"/>
      <c r="N20" s="248"/>
      <c r="O20"/>
      <c r="P20" s="248"/>
      <c r="Q20"/>
      <c r="R20" s="248"/>
      <c r="S20"/>
    </row>
    <row r="21" spans="1:19" s="6" customFormat="1" ht="53.25" customHeight="1" x14ac:dyDescent="0.25">
      <c r="A21" s="245"/>
      <c r="B21" s="20" t="str">
        <f>LEFT(B20,SEARCH(",",B20))&amp;" valor"</f>
        <v>Carbón (2701), valor</v>
      </c>
      <c r="C21" s="240"/>
      <c r="D21" s="10" t="s">
        <v>537</v>
      </c>
      <c r="E21" s="240"/>
      <c r="F21" s="10" t="s">
        <v>537</v>
      </c>
      <c r="G21"/>
      <c r="H21" s="84" t="s">
        <v>537</v>
      </c>
      <c r="I21"/>
      <c r="J21" s="375"/>
      <c r="K21"/>
      <c r="L21" s="248"/>
      <c r="M21"/>
      <c r="N21" s="248"/>
      <c r="O21"/>
      <c r="P21" s="248"/>
      <c r="Q21"/>
      <c r="R21" s="248"/>
      <c r="S21"/>
    </row>
    <row r="22" spans="1:19" s="6" customFormat="1" ht="53.25" customHeight="1" x14ac:dyDescent="0.25">
      <c r="A22" s="245"/>
      <c r="B22" s="19" t="s">
        <v>203</v>
      </c>
      <c r="C22" s="240"/>
      <c r="D22" s="290">
        <v>8240</v>
      </c>
      <c r="E22" s="240"/>
      <c r="F22" s="10" t="s">
        <v>202</v>
      </c>
      <c r="G22"/>
      <c r="H22" s="84" t="s">
        <v>601</v>
      </c>
      <c r="I22"/>
      <c r="J22" s="375"/>
      <c r="K22"/>
      <c r="L22" s="248"/>
      <c r="M22"/>
      <c r="N22" s="248"/>
      <c r="O22"/>
      <c r="P22" s="248"/>
      <c r="Q22"/>
      <c r="R22" s="248"/>
      <c r="S22"/>
    </row>
    <row r="23" spans="1:19" s="6" customFormat="1" ht="53.25" customHeight="1" x14ac:dyDescent="0.25">
      <c r="A23" s="245"/>
      <c r="B23" s="20" t="str">
        <f>LEFT(B22,SEARCH(",",B22))&amp;" valor"</f>
        <v>Cobre (2603), valor</v>
      </c>
      <c r="C23" s="240"/>
      <c r="D23" s="290">
        <v>42900000</v>
      </c>
      <c r="E23" s="240"/>
      <c r="F23" s="10" t="s">
        <v>195</v>
      </c>
      <c r="G23"/>
      <c r="H23" s="84" t="s">
        <v>601</v>
      </c>
      <c r="I23"/>
      <c r="J23" s="375"/>
      <c r="K23"/>
      <c r="L23" s="248"/>
      <c r="M23"/>
      <c r="N23" s="248"/>
      <c r="O23"/>
      <c r="P23" s="248"/>
      <c r="Q23"/>
      <c r="R23" s="248"/>
      <c r="S23"/>
    </row>
    <row r="24" spans="1:19" s="6" customFormat="1" ht="53.25" customHeight="1" x14ac:dyDescent="0.25">
      <c r="A24" s="245"/>
      <c r="B24" s="321" t="s">
        <v>698</v>
      </c>
      <c r="C24" s="240"/>
      <c r="D24" s="290">
        <v>7888</v>
      </c>
      <c r="E24" s="240"/>
      <c r="F24" s="10" t="s">
        <v>202</v>
      </c>
      <c r="G24"/>
      <c r="H24" s="84" t="s">
        <v>601</v>
      </c>
      <c r="I24"/>
      <c r="J24" s="375"/>
      <c r="K24"/>
      <c r="L24" s="248"/>
      <c r="M24"/>
      <c r="N24" s="248"/>
      <c r="O24"/>
      <c r="P24" s="248"/>
      <c r="Q24"/>
      <c r="R24" s="248"/>
      <c r="S24"/>
    </row>
    <row r="25" spans="1:19" s="6" customFormat="1" ht="53.25" customHeight="1" x14ac:dyDescent="0.25">
      <c r="A25" s="245"/>
      <c r="B25" s="322" t="str">
        <f>LEFT(B24,SEARCH(",",B24))&amp;" valor"</f>
        <v>Zinc (2608), valor</v>
      </c>
      <c r="C25" s="240"/>
      <c r="D25" s="290">
        <v>18400000</v>
      </c>
      <c r="E25" s="240"/>
      <c r="F25" s="10" t="s">
        <v>195</v>
      </c>
      <c r="G25"/>
      <c r="H25" s="84" t="s">
        <v>601</v>
      </c>
      <c r="I25"/>
      <c r="J25" s="375"/>
      <c r="K25"/>
      <c r="L25" s="248"/>
      <c r="M25"/>
      <c r="N25" s="248"/>
      <c r="O25"/>
      <c r="P25" s="248"/>
      <c r="Q25"/>
      <c r="R25" s="248"/>
      <c r="S25"/>
    </row>
    <row r="26" spans="1:19" s="6" customFormat="1" ht="53.25" customHeight="1" x14ac:dyDescent="0.25">
      <c r="A26" s="245"/>
      <c r="B26" s="321" t="s">
        <v>699</v>
      </c>
      <c r="C26" s="240"/>
      <c r="D26" s="290">
        <v>137873</v>
      </c>
      <c r="E26" s="240"/>
      <c r="F26" s="10" t="s">
        <v>202</v>
      </c>
      <c r="G26"/>
      <c r="H26" s="84" t="s">
        <v>601</v>
      </c>
      <c r="I26"/>
      <c r="J26" s="375"/>
      <c r="K26"/>
      <c r="L26" s="248"/>
      <c r="M26"/>
      <c r="N26" s="248"/>
      <c r="O26"/>
      <c r="P26" s="248"/>
      <c r="Q26"/>
      <c r="R26" s="248"/>
      <c r="S26"/>
    </row>
    <row r="27" spans="1:19" s="6" customFormat="1" ht="53.25" customHeight="1" x14ac:dyDescent="0.25">
      <c r="A27" s="254"/>
      <c r="B27" s="322" t="str">
        <f>LEFT(B26,SEARCH(",",B26))&amp;" valor"</f>
        <v>Níquel (2604), valor</v>
      </c>
      <c r="C27" s="255"/>
      <c r="D27" s="324">
        <v>614600000</v>
      </c>
      <c r="E27" s="255"/>
      <c r="F27" s="13" t="s">
        <v>195</v>
      </c>
      <c r="G27"/>
      <c r="H27" s="84" t="s">
        <v>601</v>
      </c>
      <c r="I27"/>
      <c r="J27" s="376"/>
      <c r="K27"/>
      <c r="L27" s="248"/>
      <c r="M27"/>
      <c r="N27" s="248"/>
      <c r="O27"/>
      <c r="P27" s="248"/>
      <c r="Q27"/>
      <c r="R27" s="248"/>
      <c r="S27"/>
    </row>
    <row r="28" spans="1:19" ht="47.25" x14ac:dyDescent="0.25">
      <c r="B28" s="321" t="s">
        <v>700</v>
      </c>
      <c r="D28" s="290">
        <v>7949</v>
      </c>
      <c r="E28" s="240"/>
      <c r="F28" s="10" t="s">
        <v>202</v>
      </c>
      <c r="H28" s="84" t="s">
        <v>601</v>
      </c>
    </row>
    <row r="29" spans="1:19" ht="31.5" x14ac:dyDescent="0.25">
      <c r="B29" s="322" t="str">
        <f>LEFT(B28,SEARCH(",",B28))&amp;" valor"</f>
        <v>Arenas naturales de cualquier clase (2505), valor</v>
      </c>
      <c r="D29" s="324">
        <v>6844089</v>
      </c>
      <c r="E29" s="255"/>
      <c r="F29" s="13" t="s">
        <v>195</v>
      </c>
      <c r="H29" s="84" t="s">
        <v>601</v>
      </c>
    </row>
    <row r="30" spans="1:19" ht="31.5" x14ac:dyDescent="0.25">
      <c r="B30" s="321" t="s">
        <v>701</v>
      </c>
      <c r="D30" s="290">
        <v>402778</v>
      </c>
      <c r="E30" s="240"/>
      <c r="F30" s="10" t="s">
        <v>202</v>
      </c>
      <c r="H30" s="84" t="s">
        <v>601</v>
      </c>
    </row>
    <row r="31" spans="1:19" ht="31.5" x14ac:dyDescent="0.25">
      <c r="B31" s="323" t="str">
        <f>LEFT(B30,SEARCH(",",B30))&amp;" valor"</f>
        <v>Las demás arcillas (2508), valor</v>
      </c>
      <c r="D31" s="324">
        <v>78138932</v>
      </c>
      <c r="E31" s="255"/>
      <c r="F31" s="13" t="s">
        <v>195</v>
      </c>
      <c r="H31" s="84" t="s">
        <v>601</v>
      </c>
    </row>
    <row r="32" spans="1:19" x14ac:dyDescent="0.25">
      <c r="B32" s="321" t="s">
        <v>702</v>
      </c>
      <c r="D32" s="10">
        <v>0</v>
      </c>
      <c r="E32" s="240"/>
      <c r="F32" s="10" t="s">
        <v>202</v>
      </c>
      <c r="H32" s="84" t="s">
        <v>601</v>
      </c>
    </row>
    <row r="33" spans="2:8" x14ac:dyDescent="0.25">
      <c r="B33" s="323" t="str">
        <f>LEFT(B32,SEARCH(",",B32))&amp;" valor"</f>
        <v>Feldespato (2529), valor</v>
      </c>
      <c r="D33" s="13">
        <v>0</v>
      </c>
      <c r="E33" s="255"/>
      <c r="F33" s="13" t="s">
        <v>195</v>
      </c>
      <c r="H33" s="84" t="s">
        <v>601</v>
      </c>
    </row>
    <row r="34" spans="2:8" x14ac:dyDescent="0.25">
      <c r="B34" s="321" t="s">
        <v>703</v>
      </c>
      <c r="D34" s="290">
        <v>5952158</v>
      </c>
      <c r="E34" s="240"/>
      <c r="F34" s="10" t="s">
        <v>202</v>
      </c>
      <c r="H34" s="84" t="s">
        <v>601</v>
      </c>
    </row>
    <row r="35" spans="2:8" x14ac:dyDescent="0.25">
      <c r="B35" s="323" t="str">
        <f>LEFT(B34,SEARCH(",",B34))&amp;" valor"</f>
        <v>Castinas (2521), valor</v>
      </c>
      <c r="D35" s="324">
        <v>3196308846</v>
      </c>
      <c r="E35" s="255"/>
      <c r="F35" s="13" t="s">
        <v>195</v>
      </c>
      <c r="H35" s="84" t="s">
        <v>601</v>
      </c>
    </row>
    <row r="36" spans="2:8" ht="31.5" x14ac:dyDescent="0.25">
      <c r="B36" s="321" t="s">
        <v>704</v>
      </c>
      <c r="D36" s="290">
        <v>616370</v>
      </c>
      <c r="E36" s="240"/>
      <c r="F36" s="10" t="s">
        <v>202</v>
      </c>
      <c r="H36" s="84" t="s">
        <v>601</v>
      </c>
    </row>
    <row r="37" spans="2:8" ht="31.5" x14ac:dyDescent="0.25">
      <c r="B37" s="323" t="str">
        <f>LEFT(B36,SEARCH(",",B36))&amp;" valor"</f>
        <v>Demás minerales (2617), valor</v>
      </c>
      <c r="D37" s="324">
        <v>17034020942</v>
      </c>
      <c r="E37" s="255"/>
      <c r="F37" s="13" t="s">
        <v>195</v>
      </c>
      <c r="H37" s="84" t="s">
        <v>601</v>
      </c>
    </row>
    <row r="38" spans="2:8" ht="63" x14ac:dyDescent="0.25">
      <c r="B38" s="321" t="s">
        <v>705</v>
      </c>
      <c r="D38" s="290">
        <v>173185</v>
      </c>
      <c r="E38" s="240"/>
      <c r="F38" s="10" t="s">
        <v>202</v>
      </c>
      <c r="H38" s="84" t="s">
        <v>601</v>
      </c>
    </row>
    <row r="39" spans="2:8" ht="47.25" x14ac:dyDescent="0.25">
      <c r="B39" s="323" t="str">
        <f>LEFT(B38,SEARCH(",",B38))&amp;" valor"</f>
        <v>Materias minerales no expresadas ni comprendidas en otra parte. (2530), valor</v>
      </c>
      <c r="D39" s="324">
        <v>4786129052</v>
      </c>
      <c r="E39" s="255"/>
      <c r="F39" s="13" t="s">
        <v>195</v>
      </c>
      <c r="H39" s="84" t="s">
        <v>601</v>
      </c>
    </row>
    <row r="40" spans="2:8" x14ac:dyDescent="0.25">
      <c r="B40" s="321" t="s">
        <v>706</v>
      </c>
      <c r="D40" s="10">
        <v>640</v>
      </c>
      <c r="E40" s="240"/>
      <c r="F40" s="10" t="s">
        <v>202</v>
      </c>
      <c r="H40" s="84" t="s">
        <v>601</v>
      </c>
    </row>
    <row r="41" spans="2:8" x14ac:dyDescent="0.25">
      <c r="B41" s="323" t="str">
        <f>LEFT(B40,SEARCH(",",B40))&amp;" valor"</f>
        <v>Mármol (2515), valor</v>
      </c>
      <c r="D41" s="324">
        <v>17046576</v>
      </c>
      <c r="E41" s="255"/>
      <c r="F41" s="13" t="s">
        <v>195</v>
      </c>
      <c r="H41" s="84" t="s">
        <v>601</v>
      </c>
    </row>
    <row r="42" spans="2:8" ht="63" x14ac:dyDescent="0.25">
      <c r="B42" s="321" t="s">
        <v>705</v>
      </c>
      <c r="D42" s="290">
        <v>116196</v>
      </c>
      <c r="E42" s="240"/>
      <c r="F42" s="10" t="s">
        <v>202</v>
      </c>
      <c r="H42" s="84" t="s">
        <v>601</v>
      </c>
    </row>
    <row r="43" spans="2:8" ht="47.25" x14ac:dyDescent="0.25">
      <c r="B43" s="323" t="str">
        <f>LEFT(B42,SEARCH(",",B42))&amp;" valor"</f>
        <v>Materias minerales no expresadas ni comprendidas en otra parte. (2530), valor</v>
      </c>
      <c r="D43" s="324">
        <v>171621492</v>
      </c>
      <c r="E43" s="255"/>
      <c r="F43" s="13" t="s">
        <v>195</v>
      </c>
      <c r="H43" s="84" t="s">
        <v>601</v>
      </c>
    </row>
    <row r="44" spans="2:8" ht="31.5" x14ac:dyDescent="0.25">
      <c r="B44" s="321" t="s">
        <v>704</v>
      </c>
      <c r="D44" s="290">
        <v>6794</v>
      </c>
      <c r="E44" s="240"/>
      <c r="F44" s="10" t="s">
        <v>202</v>
      </c>
      <c r="H44" s="84" t="s">
        <v>601</v>
      </c>
    </row>
    <row r="45" spans="2:8" ht="31.5" x14ac:dyDescent="0.25">
      <c r="B45" s="323" t="str">
        <f>LEFT(B44,SEARCH(",",B44))&amp;" valor"</f>
        <v>Demás minerales (2617), valor</v>
      </c>
      <c r="D45" s="324">
        <v>78230607</v>
      </c>
      <c r="E45" s="255"/>
      <c r="F45" s="13" t="s">
        <v>195</v>
      </c>
      <c r="H45" s="84" t="s">
        <v>601</v>
      </c>
    </row>
    <row r="46" spans="2:8" ht="63" x14ac:dyDescent="0.25">
      <c r="B46" s="321" t="s">
        <v>705</v>
      </c>
      <c r="D46" s="290">
        <v>1227219</v>
      </c>
      <c r="E46" s="240"/>
      <c r="F46" s="10" t="s">
        <v>202</v>
      </c>
      <c r="H46" s="84" t="s">
        <v>601</v>
      </c>
    </row>
    <row r="47" spans="2:8" ht="47.25" x14ac:dyDescent="0.25">
      <c r="B47" s="323" t="str">
        <f>LEFT(B46,SEARCH(",",B46))&amp;" valor"</f>
        <v>Materias minerales no expresadas ni comprendidas en otra parte. (2530), valor</v>
      </c>
      <c r="D47" s="324">
        <v>715468630</v>
      </c>
      <c r="E47" s="255"/>
      <c r="F47" s="13" t="s">
        <v>195</v>
      </c>
      <c r="H47" s="84" t="s">
        <v>601</v>
      </c>
    </row>
    <row r="48" spans="2:8" ht="31.5" x14ac:dyDescent="0.25">
      <c r="B48" s="321" t="s">
        <v>707</v>
      </c>
      <c r="D48" s="290">
        <v>270139</v>
      </c>
      <c r="E48" s="240"/>
      <c r="F48" s="10" t="s">
        <v>202</v>
      </c>
      <c r="H48" s="84" t="s">
        <v>601</v>
      </c>
    </row>
    <row r="49" spans="2:8" x14ac:dyDescent="0.25">
      <c r="B49" s="323" t="str">
        <f>LEFT(B48,SEARCH(",",B48))&amp;" valor"</f>
        <v>Yeso natural (2520), valor</v>
      </c>
      <c r="D49" s="325">
        <v>235919171.03999999</v>
      </c>
      <c r="E49" s="255"/>
      <c r="F49" s="13" t="s">
        <v>195</v>
      </c>
      <c r="H49" s="84" t="s">
        <v>601</v>
      </c>
    </row>
    <row r="50" spans="2:8" ht="31.5" x14ac:dyDescent="0.25">
      <c r="B50" s="321" t="s">
        <v>708</v>
      </c>
      <c r="D50" s="10">
        <v>0</v>
      </c>
      <c r="E50" s="240"/>
      <c r="F50" s="10" t="s">
        <v>202</v>
      </c>
      <c r="H50" s="84" t="s">
        <v>601</v>
      </c>
    </row>
    <row r="51" spans="2:8" ht="31.5" x14ac:dyDescent="0.25">
      <c r="B51" s="323" t="str">
        <f>LEFT(B50,SEARCH(",",B50))&amp;" valor"</f>
        <v>Sal y cloruro de sodio puro (2501), valor</v>
      </c>
      <c r="D51" s="13"/>
      <c r="E51" s="255"/>
      <c r="F51" s="13" t="s">
        <v>195</v>
      </c>
      <c r="H51" s="84" t="s">
        <v>601</v>
      </c>
    </row>
  </sheetData>
  <mergeCells count="1">
    <mergeCell ref="J10:J27"/>
  </mergeCells>
  <dataValidations count="2">
    <dataValidation type="whole" showInputMessage="1" showErrorMessage="1" sqref="B25 B27 B29 B31 B33 B35 B37 B39 B41 B43 B45 B47 B51 B49" xr:uid="{BA24AA52-C185-4D93-AAE4-8118385FD932}">
      <formula1>999999</formula1>
      <formula2>99999999</formula2>
    </dataValidation>
    <dataValidation type="list" showInputMessage="1" showErrorMessage="1" errorTitle="Se ha ingresado un producto bási" error="Seleccione un producto básico de acuerdo con la lista de productos básicos del menú desplegable" promptTitle="Seleccionar el producto básico" prompt="Seleccione el producto básico del menú desplegable" sqref="B26 B24 B50 B30 B28 B32 B34 B36 B38 B40 B42 B44 B46 B48" xr:uid="{FDE56896-CAF5-4B90-9645-5F68E4EA05DF}">
      <formula1>Commodities_list</formula1>
    </dataValidation>
  </dataValidations>
  <hyperlinks>
    <hyperlink ref="B9" r:id="rId1" xr:uid="{00000000-0004-0000-09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J47"/>
  <sheetViews>
    <sheetView view="pageLayout" topLeftCell="A3" zoomScale="80" zoomScaleNormal="100" zoomScalePageLayoutView="80" workbookViewId="0">
      <selection activeCell="J3" sqref="J3"/>
    </sheetView>
  </sheetViews>
  <sheetFormatPr defaultColWidth="10.5" defaultRowHeight="15.75" x14ac:dyDescent="0.25"/>
  <cols>
    <col min="1" max="1" width="15" customWidth="1"/>
    <col min="2" max="2" width="30.25" customWidth="1"/>
    <col min="3" max="3" width="4.75" customWidth="1"/>
    <col min="4" max="4" width="40.5" customWidth="1"/>
    <col min="5" max="5" width="4.75" customWidth="1"/>
    <col min="6" max="6" width="18" customWidth="1"/>
    <col min="7" max="7" width="3" customWidth="1"/>
    <col min="8" max="8" width="18"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296" ht="26.25" x14ac:dyDescent="0.4">
      <c r="A1" s="2" t="s">
        <v>205</v>
      </c>
    </row>
    <row r="3" spans="1:296" s="27" customFormat="1" ht="204.75" x14ac:dyDescent="0.25">
      <c r="A3" s="28" t="s">
        <v>206</v>
      </c>
      <c r="B3" s="317" t="s">
        <v>207</v>
      </c>
      <c r="C3" s="29"/>
      <c r="D3" s="10" t="s">
        <v>571</v>
      </c>
      <c r="E3" s="29"/>
      <c r="F3" s="30"/>
      <c r="G3" s="29"/>
      <c r="H3" s="30"/>
      <c r="I3" s="29"/>
      <c r="J3" s="436" t="s">
        <v>792</v>
      </c>
      <c r="L3" s="248"/>
      <c r="N3" s="248"/>
      <c r="P3" s="248"/>
      <c r="R3" s="248"/>
    </row>
    <row r="4" spans="1:296" s="3" customFormat="1" ht="19.5" x14ac:dyDescent="0.25">
      <c r="B4" s="4"/>
      <c r="D4" s="4"/>
      <c r="F4" s="4"/>
      <c r="H4" s="4"/>
      <c r="J4" s="5"/>
      <c r="L4" s="5"/>
    </row>
    <row r="5" spans="1:296" s="3" customFormat="1" ht="117" x14ac:dyDescent="0.25">
      <c r="B5" s="4" t="s">
        <v>80</v>
      </c>
      <c r="D5" s="77" t="s">
        <v>81</v>
      </c>
      <c r="E5" s="38"/>
      <c r="F5" s="77" t="s">
        <v>82</v>
      </c>
      <c r="G5" s="38"/>
      <c r="H5" s="77" t="s">
        <v>83</v>
      </c>
      <c r="I5" s="45"/>
      <c r="J5" s="39" t="s">
        <v>84</v>
      </c>
      <c r="K5" s="25"/>
      <c r="L5" s="26" t="s">
        <v>85</v>
      </c>
      <c r="M5" s="25"/>
      <c r="N5" s="26" t="s">
        <v>86</v>
      </c>
      <c r="O5" s="25"/>
      <c r="P5" s="26" t="s">
        <v>87</v>
      </c>
      <c r="Q5" s="25"/>
      <c r="R5" s="26" t="s">
        <v>88</v>
      </c>
      <c r="S5" s="25"/>
    </row>
    <row r="6" spans="1:296" s="3" customFormat="1" ht="19.5" x14ac:dyDescent="0.25">
      <c r="B6" s="4"/>
      <c r="D6" s="4"/>
      <c r="F6" s="4"/>
      <c r="H6" s="4"/>
      <c r="J6" s="5"/>
      <c r="L6" s="5"/>
      <c r="N6" s="5"/>
      <c r="P6" s="5"/>
      <c r="R6" s="5"/>
    </row>
    <row r="7" spans="1:296" s="27" customFormat="1" ht="47.25" x14ac:dyDescent="0.25">
      <c r="A7" s="35" t="s">
        <v>103</v>
      </c>
      <c r="B7" s="214" t="s">
        <v>208</v>
      </c>
      <c r="D7" s="7" t="s">
        <v>533</v>
      </c>
      <c r="F7" s="36"/>
      <c r="H7" s="36"/>
      <c r="J7" s="256"/>
    </row>
    <row r="8" spans="1:296" s="3" customFormat="1" ht="19.5" x14ac:dyDescent="0.25">
      <c r="B8" s="4"/>
      <c r="D8" s="4"/>
      <c r="F8" s="4"/>
      <c r="H8" s="4"/>
      <c r="J8" s="5"/>
      <c r="L8" s="5"/>
      <c r="N8" s="5"/>
      <c r="P8" s="5"/>
      <c r="R8" s="5"/>
    </row>
    <row r="9" spans="1:296" s="6" customFormat="1" ht="53.25" customHeight="1" x14ac:dyDescent="0.25">
      <c r="A9" s="249"/>
      <c r="B9" s="21" t="s">
        <v>190</v>
      </c>
      <c r="C9" s="250"/>
      <c r="D9" s="257"/>
      <c r="E9" s="250"/>
      <c r="F9" s="257"/>
      <c r="G9" s="251"/>
      <c r="H9" s="257"/>
      <c r="I9" s="251"/>
      <c r="J9" s="258"/>
      <c r="K9" s="252"/>
      <c r="L9" s="258"/>
      <c r="M9" s="252"/>
      <c r="N9" s="258"/>
      <c r="O9" s="252"/>
      <c r="P9" s="258"/>
      <c r="Q9" s="252"/>
      <c r="R9" s="258"/>
      <c r="S9" s="252"/>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row>
    <row r="10" spans="1:296" s="6" customFormat="1" ht="189" x14ac:dyDescent="0.25">
      <c r="A10" s="249"/>
      <c r="B10" s="17" t="s">
        <v>209</v>
      </c>
      <c r="C10" s="250"/>
      <c r="D10" s="8" t="s">
        <v>561</v>
      </c>
      <c r="E10" s="250"/>
      <c r="F10" s="84" t="s">
        <v>690</v>
      </c>
      <c r="G10" s="3"/>
      <c r="H10" s="84" t="s">
        <v>569</v>
      </c>
      <c r="I10" s="3"/>
      <c r="J10" s="378"/>
      <c r="K10" s="3"/>
      <c r="L10" s="248"/>
      <c r="M10" s="3"/>
      <c r="N10" s="248"/>
      <c r="O10" s="3"/>
      <c r="P10" s="248"/>
      <c r="Q10" s="3"/>
      <c r="R10" s="248"/>
      <c r="S10" s="3"/>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c r="HW10" s="229"/>
      <c r="HX10" s="229"/>
      <c r="HY10" s="229"/>
      <c r="HZ10" s="229"/>
      <c r="IA10" s="229"/>
      <c r="IB10" s="229"/>
      <c r="IC10" s="229"/>
      <c r="ID10" s="229"/>
      <c r="IE10" s="229"/>
      <c r="IF10" s="229"/>
      <c r="IG10" s="229"/>
      <c r="IH10" s="229"/>
      <c r="II10" s="229"/>
      <c r="IJ10" s="229"/>
      <c r="IK10" s="229"/>
      <c r="IL10" s="229"/>
      <c r="IM10" s="229"/>
      <c r="IN10" s="229"/>
      <c r="IO10" s="229"/>
      <c r="IP10" s="229"/>
      <c r="IQ10" s="229"/>
      <c r="IR10" s="229"/>
      <c r="IS10" s="229"/>
      <c r="IT10" s="229"/>
      <c r="IU10" s="229"/>
      <c r="IV10" s="229"/>
      <c r="IW10" s="229"/>
      <c r="IX10" s="229"/>
      <c r="IY10" s="229"/>
      <c r="IZ10" s="229"/>
      <c r="JA10" s="229"/>
      <c r="JB10" s="229"/>
      <c r="JC10" s="229"/>
      <c r="JD10" s="229"/>
      <c r="JE10" s="229"/>
      <c r="JF10" s="229"/>
      <c r="JG10" s="229"/>
      <c r="JH10" s="229"/>
      <c r="JI10" s="229"/>
      <c r="JJ10" s="229"/>
      <c r="JK10" s="229"/>
      <c r="JL10" s="229"/>
      <c r="JM10" s="229"/>
      <c r="JN10" s="229"/>
      <c r="JO10" s="229"/>
      <c r="JP10" s="229"/>
      <c r="JQ10" s="229"/>
      <c r="JR10" s="229"/>
      <c r="JS10" s="229"/>
      <c r="JT10" s="229"/>
      <c r="JU10" s="229"/>
      <c r="JV10" s="229"/>
      <c r="JW10" s="229"/>
      <c r="JX10" s="229"/>
      <c r="JY10" s="229"/>
      <c r="JZ10" s="229"/>
      <c r="KA10" s="229"/>
      <c r="KB10" s="229"/>
      <c r="KC10" s="229"/>
      <c r="KD10" s="229"/>
      <c r="KE10" s="229"/>
      <c r="KF10" s="229"/>
      <c r="KG10" s="229"/>
      <c r="KH10" s="229"/>
      <c r="KI10" s="229"/>
      <c r="KJ10" s="229"/>
    </row>
    <row r="11" spans="1:296" s="6" customFormat="1" ht="189" x14ac:dyDescent="0.25">
      <c r="A11" s="245"/>
      <c r="B11" s="18" t="s">
        <v>210</v>
      </c>
      <c r="C11" s="240"/>
      <c r="D11" s="8" t="s">
        <v>561</v>
      </c>
      <c r="E11" s="240"/>
      <c r="F11" s="84" t="s">
        <v>690</v>
      </c>
      <c r="G11" s="29"/>
      <c r="H11" s="84" t="s">
        <v>570</v>
      </c>
      <c r="I11" s="29"/>
      <c r="J11" s="375"/>
      <c r="K11" s="27"/>
      <c r="L11" s="248"/>
      <c r="M11" s="27"/>
      <c r="N11" s="248"/>
      <c r="O11" s="27"/>
      <c r="P11" s="248"/>
      <c r="Q11" s="27"/>
      <c r="R11" s="248"/>
      <c r="S11" s="27"/>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c r="HT11" s="229"/>
      <c r="HU11" s="229"/>
      <c r="HV11" s="229"/>
      <c r="HW11" s="229"/>
      <c r="HX11" s="229"/>
      <c r="HY11" s="229"/>
      <c r="HZ11" s="229"/>
      <c r="IA11" s="229"/>
      <c r="IB11" s="229"/>
      <c r="IC11" s="229"/>
      <c r="ID11" s="229"/>
      <c r="IE11" s="229"/>
      <c r="IF11" s="229"/>
      <c r="IG11" s="229"/>
      <c r="IH11" s="229"/>
      <c r="II11" s="229"/>
      <c r="IJ11" s="229"/>
      <c r="IK11" s="229"/>
      <c r="IL11" s="229"/>
      <c r="IM11" s="229"/>
      <c r="IN11" s="229"/>
      <c r="IO11" s="229"/>
      <c r="IP11" s="229"/>
      <c r="IQ11" s="229"/>
      <c r="IR11" s="229"/>
      <c r="IS11" s="229"/>
      <c r="IT11" s="229"/>
      <c r="IU11" s="229"/>
      <c r="IV11" s="229"/>
      <c r="IW11" s="229"/>
      <c r="IX11" s="229"/>
      <c r="IY11" s="229"/>
      <c r="IZ11" s="229"/>
      <c r="JA11" s="229"/>
      <c r="JB11" s="229"/>
      <c r="JC11" s="229"/>
      <c r="JD11" s="229"/>
      <c r="JE11" s="229"/>
      <c r="JF11" s="229"/>
      <c r="JG11" s="229"/>
      <c r="JH11" s="229"/>
      <c r="JI11" s="229"/>
      <c r="JJ11" s="229"/>
      <c r="JK11" s="229"/>
      <c r="JL11" s="229"/>
      <c r="JM11" s="229"/>
      <c r="JN11" s="229"/>
      <c r="JO11" s="229"/>
      <c r="JP11" s="229"/>
      <c r="JQ11" s="229"/>
      <c r="JR11" s="229"/>
      <c r="JS11" s="229"/>
      <c r="JT11" s="229"/>
      <c r="JU11" s="229"/>
      <c r="JV11" s="229"/>
      <c r="JW11" s="229"/>
      <c r="JX11" s="229"/>
      <c r="JY11" s="229"/>
      <c r="JZ11" s="229"/>
      <c r="KA11" s="229"/>
      <c r="KB11" s="229"/>
      <c r="KC11" s="229"/>
      <c r="KD11" s="229"/>
      <c r="KE11" s="229"/>
      <c r="KF11" s="229"/>
      <c r="KG11" s="229"/>
      <c r="KH11" s="229"/>
      <c r="KI11" s="229"/>
      <c r="KJ11" s="229"/>
    </row>
    <row r="12" spans="1:296" s="6" customFormat="1" ht="51" customHeight="1" x14ac:dyDescent="0.25">
      <c r="A12" s="245"/>
      <c r="B12" s="19" t="s">
        <v>193</v>
      </c>
      <c r="C12" s="240"/>
      <c r="D12" s="10" t="s">
        <v>537</v>
      </c>
      <c r="E12" s="240"/>
      <c r="F12" s="10" t="s">
        <v>537</v>
      </c>
      <c r="G12" s="3"/>
      <c r="H12" s="84" t="s">
        <v>537</v>
      </c>
      <c r="I12" s="3"/>
      <c r="J12" s="375"/>
      <c r="K12" s="3"/>
      <c r="L12" s="248"/>
      <c r="M12" s="3"/>
      <c r="N12" s="248"/>
      <c r="O12" s="3"/>
      <c r="P12" s="248"/>
      <c r="Q12" s="3"/>
      <c r="R12" s="248"/>
      <c r="S12" s="3"/>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229"/>
      <c r="FF12" s="229"/>
      <c r="FG12" s="229"/>
      <c r="FH12" s="229"/>
      <c r="FI12" s="229"/>
      <c r="FJ12" s="229"/>
      <c r="FK12" s="229"/>
      <c r="FL12" s="229"/>
      <c r="FM12" s="229"/>
      <c r="FN12" s="229"/>
      <c r="FO12" s="229"/>
      <c r="FP12" s="229"/>
      <c r="FQ12" s="229"/>
      <c r="FR12" s="229"/>
      <c r="FS12" s="229"/>
      <c r="FT12" s="229"/>
      <c r="FU12" s="229"/>
      <c r="FV12" s="229"/>
      <c r="FW12" s="229"/>
      <c r="FX12" s="229"/>
      <c r="FY12" s="229"/>
      <c r="FZ12" s="229"/>
      <c r="GA12" s="229"/>
      <c r="GB12" s="229"/>
      <c r="GC12" s="229"/>
      <c r="GD12" s="229"/>
      <c r="GE12" s="229"/>
      <c r="GF12" s="229"/>
      <c r="GG12" s="229"/>
      <c r="GH12" s="229"/>
      <c r="GI12" s="229"/>
      <c r="GJ12" s="229"/>
      <c r="GK12" s="229"/>
      <c r="GL12" s="229"/>
      <c r="GM12" s="229"/>
      <c r="GN12" s="229"/>
      <c r="GO12" s="229"/>
      <c r="GP12" s="229"/>
      <c r="GQ12" s="229"/>
      <c r="GR12" s="229"/>
      <c r="GS12" s="229"/>
      <c r="GT12" s="229"/>
      <c r="GU12" s="229"/>
      <c r="GV12" s="229"/>
      <c r="GW12" s="229"/>
      <c r="GX12" s="229"/>
      <c r="GY12" s="229"/>
      <c r="GZ12" s="229"/>
      <c r="HA12" s="229"/>
      <c r="HB12" s="229"/>
      <c r="HC12" s="229"/>
      <c r="HD12" s="229"/>
      <c r="HE12" s="229"/>
      <c r="HF12" s="229"/>
      <c r="HG12" s="229"/>
      <c r="HH12" s="229"/>
      <c r="HI12" s="229"/>
      <c r="HJ12" s="229"/>
      <c r="HK12" s="229"/>
      <c r="HL12" s="229"/>
      <c r="HM12" s="229"/>
      <c r="HN12" s="229"/>
      <c r="HO12" s="229"/>
      <c r="HP12" s="229"/>
      <c r="HQ12" s="229"/>
      <c r="HR12" s="229"/>
      <c r="HS12" s="229"/>
      <c r="HT12" s="229"/>
      <c r="HU12" s="229"/>
      <c r="HV12" s="229"/>
      <c r="HW12" s="229"/>
      <c r="HX12" s="229"/>
      <c r="HY12" s="229"/>
      <c r="HZ12" s="229"/>
      <c r="IA12" s="229"/>
      <c r="IB12" s="229"/>
      <c r="IC12" s="229"/>
      <c r="ID12" s="229"/>
      <c r="IE12" s="229"/>
      <c r="IF12" s="229"/>
      <c r="IG12" s="229"/>
      <c r="IH12" s="229"/>
      <c r="II12" s="229"/>
      <c r="IJ12" s="229"/>
      <c r="IK12" s="229"/>
      <c r="IL12" s="229"/>
      <c r="IM12" s="229"/>
      <c r="IN12" s="229"/>
      <c r="IO12" s="229"/>
      <c r="IP12" s="229"/>
      <c r="IQ12" s="229"/>
      <c r="IR12" s="229"/>
      <c r="IS12" s="229"/>
      <c r="IT12" s="229"/>
      <c r="IU12" s="229"/>
      <c r="IV12" s="229"/>
      <c r="IW12" s="229"/>
      <c r="IX12" s="229"/>
      <c r="IY12" s="229"/>
      <c r="IZ12" s="229"/>
      <c r="JA12" s="229"/>
      <c r="JB12" s="229"/>
      <c r="JC12" s="229"/>
      <c r="JD12" s="229"/>
      <c r="JE12" s="229"/>
      <c r="JF12" s="229"/>
      <c r="JG12" s="229"/>
      <c r="JH12" s="229"/>
      <c r="JI12" s="229"/>
      <c r="JJ12" s="229"/>
      <c r="JK12" s="229"/>
      <c r="JL12" s="229"/>
      <c r="JM12" s="229"/>
      <c r="JN12" s="229"/>
      <c r="JO12" s="229"/>
      <c r="JP12" s="229"/>
      <c r="JQ12" s="229"/>
      <c r="JR12" s="229"/>
      <c r="JS12" s="229"/>
      <c r="JT12" s="229"/>
      <c r="JU12" s="229"/>
      <c r="JV12" s="229"/>
      <c r="JW12" s="229"/>
      <c r="JX12" s="229"/>
      <c r="JY12" s="229"/>
      <c r="JZ12" s="229"/>
      <c r="KA12" s="229"/>
      <c r="KB12" s="229"/>
      <c r="KC12" s="229"/>
      <c r="KD12" s="229"/>
      <c r="KE12" s="229"/>
      <c r="KF12" s="229"/>
      <c r="KG12" s="229"/>
      <c r="KH12" s="229"/>
      <c r="KI12" s="229"/>
      <c r="KJ12" s="229"/>
    </row>
    <row r="13" spans="1:296" s="6" customFormat="1" ht="51" customHeight="1" x14ac:dyDescent="0.25">
      <c r="A13" s="245"/>
      <c r="B13" s="20" t="str">
        <f>LEFT(B12,SEARCH(",",B12))&amp;" valor"</f>
        <v>Petróleo crudo (2709), valor</v>
      </c>
      <c r="C13" s="240"/>
      <c r="D13" s="10" t="s">
        <v>537</v>
      </c>
      <c r="E13" s="240"/>
      <c r="F13" s="10" t="s">
        <v>537</v>
      </c>
      <c r="G13" s="251"/>
      <c r="H13" s="84" t="s">
        <v>537</v>
      </c>
      <c r="I13" s="251"/>
      <c r="J13" s="375"/>
      <c r="K13" s="252"/>
      <c r="L13" s="248"/>
      <c r="M13" s="252"/>
      <c r="N13" s="248"/>
      <c r="O13" s="252"/>
      <c r="P13" s="248"/>
      <c r="Q13" s="252"/>
      <c r="R13" s="248"/>
      <c r="S13" s="252"/>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229"/>
      <c r="FE13" s="229"/>
      <c r="FF13" s="229"/>
      <c r="FG13" s="229"/>
      <c r="FH13" s="229"/>
      <c r="FI13" s="229"/>
      <c r="FJ13" s="229"/>
      <c r="FK13" s="229"/>
      <c r="FL13" s="229"/>
      <c r="FM13" s="229"/>
      <c r="FN13" s="229"/>
      <c r="FO13" s="229"/>
      <c r="FP13" s="229"/>
      <c r="FQ13" s="229"/>
      <c r="FR13" s="229"/>
      <c r="FS13" s="229"/>
      <c r="FT13" s="229"/>
      <c r="FU13" s="229"/>
      <c r="FV13" s="229"/>
      <c r="FW13" s="229"/>
      <c r="FX13" s="229"/>
      <c r="FY13" s="229"/>
      <c r="FZ13" s="229"/>
      <c r="GA13" s="229"/>
      <c r="GB13" s="229"/>
      <c r="GC13" s="229"/>
      <c r="GD13" s="229"/>
      <c r="GE13" s="229"/>
      <c r="GF13" s="229"/>
      <c r="GG13" s="229"/>
      <c r="GH13" s="229"/>
      <c r="GI13" s="229"/>
      <c r="GJ13" s="229"/>
      <c r="GK13" s="229"/>
      <c r="GL13" s="229"/>
      <c r="GM13" s="229"/>
      <c r="GN13" s="229"/>
      <c r="GO13" s="229"/>
      <c r="GP13" s="229"/>
      <c r="GQ13" s="229"/>
      <c r="GR13" s="229"/>
      <c r="GS13" s="229"/>
      <c r="GT13" s="229"/>
      <c r="GU13" s="229"/>
      <c r="GV13" s="229"/>
      <c r="GW13" s="229"/>
      <c r="GX13" s="229"/>
      <c r="GY13" s="229"/>
      <c r="GZ13" s="229"/>
      <c r="HA13" s="229"/>
      <c r="HB13" s="229"/>
      <c r="HC13" s="229"/>
      <c r="HD13" s="229"/>
      <c r="HE13" s="229"/>
      <c r="HF13" s="229"/>
      <c r="HG13" s="229"/>
      <c r="HH13" s="229"/>
      <c r="HI13" s="229"/>
      <c r="HJ13" s="229"/>
      <c r="HK13" s="229"/>
      <c r="HL13" s="229"/>
      <c r="HM13" s="229"/>
      <c r="HN13" s="229"/>
      <c r="HO13" s="229"/>
      <c r="HP13" s="229"/>
      <c r="HQ13" s="229"/>
      <c r="HR13" s="229"/>
      <c r="HS13" s="229"/>
      <c r="HT13" s="229"/>
      <c r="HU13" s="229"/>
      <c r="HV13" s="229"/>
      <c r="HW13" s="229"/>
      <c r="HX13" s="229"/>
      <c r="HY13" s="229"/>
      <c r="HZ13" s="229"/>
      <c r="IA13" s="229"/>
      <c r="IB13" s="229"/>
      <c r="IC13" s="229"/>
      <c r="ID13" s="229"/>
      <c r="IE13" s="229"/>
      <c r="IF13" s="229"/>
      <c r="IG13" s="229"/>
      <c r="IH13" s="229"/>
      <c r="II13" s="229"/>
      <c r="IJ13" s="229"/>
      <c r="IK13" s="229"/>
      <c r="IL13" s="229"/>
      <c r="IM13" s="229"/>
      <c r="IN13" s="229"/>
      <c r="IO13" s="229"/>
      <c r="IP13" s="229"/>
      <c r="IQ13" s="229"/>
      <c r="IR13" s="229"/>
      <c r="IS13" s="229"/>
      <c r="IT13" s="229"/>
      <c r="IU13" s="229"/>
      <c r="IV13" s="229"/>
      <c r="IW13" s="229"/>
      <c r="IX13" s="229"/>
      <c r="IY13" s="229"/>
      <c r="IZ13" s="229"/>
      <c r="JA13" s="229"/>
      <c r="JB13" s="229"/>
      <c r="JC13" s="229"/>
      <c r="JD13" s="229"/>
      <c r="JE13" s="229"/>
      <c r="JF13" s="229"/>
      <c r="JG13" s="229"/>
      <c r="JH13" s="229"/>
      <c r="JI13" s="229"/>
      <c r="JJ13" s="229"/>
      <c r="JK13" s="229"/>
      <c r="JL13" s="229"/>
      <c r="JM13" s="229"/>
      <c r="JN13" s="229"/>
      <c r="JO13" s="229"/>
      <c r="JP13" s="229"/>
      <c r="JQ13" s="229"/>
      <c r="JR13" s="229"/>
      <c r="JS13" s="229"/>
      <c r="JT13" s="229"/>
      <c r="JU13" s="229"/>
      <c r="JV13" s="229"/>
      <c r="JW13" s="229"/>
      <c r="JX13" s="229"/>
      <c r="JY13" s="229"/>
      <c r="JZ13" s="229"/>
      <c r="KA13" s="229"/>
      <c r="KB13" s="229"/>
      <c r="KC13" s="229"/>
      <c r="KD13" s="229"/>
      <c r="KE13" s="229"/>
      <c r="KF13" s="229"/>
      <c r="KG13" s="229"/>
      <c r="KH13" s="229"/>
      <c r="KI13" s="229"/>
      <c r="KJ13" s="229"/>
    </row>
    <row r="14" spans="1:296" s="6" customFormat="1" ht="51" customHeight="1" x14ac:dyDescent="0.25">
      <c r="A14" s="245"/>
      <c r="B14" s="19" t="s">
        <v>196</v>
      </c>
      <c r="C14" s="240"/>
      <c r="D14" s="10" t="s">
        <v>537</v>
      </c>
      <c r="E14" s="240"/>
      <c r="F14" s="10" t="s">
        <v>537</v>
      </c>
      <c r="G14" s="253"/>
      <c r="H14" s="84" t="s">
        <v>537</v>
      </c>
      <c r="I14" s="253"/>
      <c r="J14" s="375"/>
      <c r="K14" s="252"/>
      <c r="L14" s="248"/>
      <c r="M14" s="252"/>
      <c r="N14" s="248"/>
      <c r="O14" s="252"/>
      <c r="P14" s="248"/>
      <c r="Q14" s="252"/>
      <c r="R14" s="248"/>
      <c r="S14" s="252"/>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229"/>
      <c r="FE14" s="229"/>
      <c r="FF14" s="229"/>
      <c r="FG14" s="229"/>
      <c r="FH14" s="229"/>
      <c r="FI14" s="229"/>
      <c r="FJ14" s="229"/>
      <c r="FK14" s="229"/>
      <c r="FL14" s="229"/>
      <c r="FM14" s="229"/>
      <c r="FN14" s="229"/>
      <c r="FO14" s="229"/>
      <c r="FP14" s="229"/>
      <c r="FQ14" s="229"/>
      <c r="FR14" s="229"/>
      <c r="FS14" s="229"/>
      <c r="FT14" s="229"/>
      <c r="FU14" s="229"/>
      <c r="FV14" s="229"/>
      <c r="FW14" s="229"/>
      <c r="FX14" s="229"/>
      <c r="FY14" s="229"/>
      <c r="FZ14" s="229"/>
      <c r="GA14" s="229"/>
      <c r="GB14" s="229"/>
      <c r="GC14" s="229"/>
      <c r="GD14" s="229"/>
      <c r="GE14" s="229"/>
      <c r="GF14" s="229"/>
      <c r="GG14" s="229"/>
      <c r="GH14" s="229"/>
      <c r="GI14" s="229"/>
      <c r="GJ14" s="229"/>
      <c r="GK14" s="229"/>
      <c r="GL14" s="229"/>
      <c r="GM14" s="229"/>
      <c r="GN14" s="229"/>
      <c r="GO14" s="229"/>
      <c r="GP14" s="229"/>
      <c r="GQ14" s="229"/>
      <c r="GR14" s="229"/>
      <c r="GS14" s="229"/>
      <c r="GT14" s="229"/>
      <c r="GU14" s="229"/>
      <c r="GV14" s="229"/>
      <c r="GW14" s="229"/>
      <c r="GX14" s="229"/>
      <c r="GY14" s="229"/>
      <c r="GZ14" s="229"/>
      <c r="HA14" s="229"/>
      <c r="HB14" s="229"/>
      <c r="HC14" s="229"/>
      <c r="HD14" s="229"/>
      <c r="HE14" s="229"/>
      <c r="HF14" s="229"/>
      <c r="HG14" s="229"/>
      <c r="HH14" s="229"/>
      <c r="HI14" s="229"/>
      <c r="HJ14" s="229"/>
      <c r="HK14" s="229"/>
      <c r="HL14" s="229"/>
      <c r="HM14" s="229"/>
      <c r="HN14" s="229"/>
      <c r="HO14" s="229"/>
      <c r="HP14" s="229"/>
      <c r="HQ14" s="229"/>
      <c r="HR14" s="229"/>
      <c r="HS14" s="229"/>
      <c r="HT14" s="229"/>
      <c r="HU14" s="229"/>
      <c r="HV14" s="229"/>
      <c r="HW14" s="229"/>
      <c r="HX14" s="229"/>
      <c r="HY14" s="229"/>
      <c r="HZ14" s="229"/>
      <c r="IA14" s="229"/>
      <c r="IB14" s="229"/>
      <c r="IC14" s="229"/>
      <c r="ID14" s="229"/>
      <c r="IE14" s="229"/>
      <c r="IF14" s="229"/>
      <c r="IG14" s="229"/>
      <c r="IH14" s="229"/>
      <c r="II14" s="229"/>
      <c r="IJ14" s="229"/>
      <c r="IK14" s="229"/>
      <c r="IL14" s="229"/>
      <c r="IM14" s="229"/>
      <c r="IN14" s="229"/>
      <c r="IO14" s="229"/>
      <c r="IP14" s="229"/>
      <c r="IQ14" s="229"/>
      <c r="IR14" s="229"/>
      <c r="IS14" s="229"/>
      <c r="IT14" s="229"/>
      <c r="IU14" s="229"/>
      <c r="IV14" s="229"/>
      <c r="IW14" s="229"/>
      <c r="IX14" s="229"/>
      <c r="IY14" s="229"/>
      <c r="IZ14" s="229"/>
      <c r="JA14" s="229"/>
      <c r="JB14" s="229"/>
      <c r="JC14" s="229"/>
      <c r="JD14" s="229"/>
      <c r="JE14" s="229"/>
      <c r="JF14" s="229"/>
      <c r="JG14" s="229"/>
      <c r="JH14" s="229"/>
      <c r="JI14" s="229"/>
      <c r="JJ14" s="229"/>
      <c r="JK14" s="229"/>
      <c r="JL14" s="229"/>
      <c r="JM14" s="229"/>
      <c r="JN14" s="229"/>
      <c r="JO14" s="229"/>
      <c r="JP14" s="229"/>
      <c r="JQ14" s="229"/>
      <c r="JR14" s="229"/>
      <c r="JS14" s="229"/>
      <c r="JT14" s="229"/>
      <c r="JU14" s="229"/>
      <c r="JV14" s="229"/>
      <c r="JW14" s="229"/>
      <c r="JX14" s="229"/>
      <c r="JY14" s="229"/>
      <c r="JZ14" s="229"/>
      <c r="KA14" s="229"/>
      <c r="KB14" s="229"/>
      <c r="KC14" s="229"/>
      <c r="KD14" s="229"/>
      <c r="KE14" s="229"/>
      <c r="KF14" s="229"/>
      <c r="KG14" s="229"/>
      <c r="KH14" s="229"/>
      <c r="KI14" s="229"/>
      <c r="KJ14" s="229"/>
    </row>
    <row r="15" spans="1:296" s="6" customFormat="1" ht="51" customHeight="1" x14ac:dyDescent="0.25">
      <c r="A15" s="245"/>
      <c r="B15" s="20" t="str">
        <f>LEFT(B14,SEARCH(",",B14))&amp;" valor"</f>
        <v>Gas natural (2711), valor</v>
      </c>
      <c r="C15" s="240"/>
      <c r="D15" s="10" t="s">
        <v>537</v>
      </c>
      <c r="E15" s="240"/>
      <c r="F15" s="10" t="s">
        <v>537</v>
      </c>
      <c r="G15" s="253"/>
      <c r="H15" s="84" t="s">
        <v>537</v>
      </c>
      <c r="I15" s="253"/>
      <c r="J15" s="375"/>
      <c r="K15" s="252"/>
      <c r="L15" s="248"/>
      <c r="M15" s="252"/>
      <c r="N15" s="248"/>
      <c r="O15" s="252"/>
      <c r="P15" s="248"/>
      <c r="Q15" s="252"/>
      <c r="R15" s="248"/>
      <c r="S15" s="252"/>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c r="IL15" s="229"/>
      <c r="IM15" s="229"/>
      <c r="IN15" s="229"/>
      <c r="IO15" s="229"/>
      <c r="IP15" s="229"/>
      <c r="IQ15" s="229"/>
      <c r="IR15" s="229"/>
      <c r="IS15" s="229"/>
      <c r="IT15" s="229"/>
      <c r="IU15" s="229"/>
      <c r="IV15" s="229"/>
      <c r="IW15" s="229"/>
      <c r="IX15" s="229"/>
      <c r="IY15" s="229"/>
      <c r="IZ15" s="229"/>
      <c r="JA15" s="229"/>
      <c r="JB15" s="229"/>
      <c r="JC15" s="229"/>
      <c r="JD15" s="229"/>
      <c r="JE15" s="229"/>
      <c r="JF15" s="229"/>
      <c r="JG15" s="229"/>
      <c r="JH15" s="229"/>
      <c r="JI15" s="229"/>
      <c r="JJ15" s="229"/>
      <c r="JK15" s="229"/>
      <c r="JL15" s="229"/>
      <c r="JM15" s="229"/>
      <c r="JN15" s="229"/>
      <c r="JO15" s="229"/>
      <c r="JP15" s="229"/>
      <c r="JQ15" s="229"/>
      <c r="JR15" s="229"/>
      <c r="JS15" s="229"/>
      <c r="JT15" s="229"/>
      <c r="JU15" s="229"/>
      <c r="JV15" s="229"/>
      <c r="JW15" s="229"/>
      <c r="JX15" s="229"/>
      <c r="JY15" s="229"/>
      <c r="JZ15" s="229"/>
      <c r="KA15" s="229"/>
      <c r="KB15" s="229"/>
      <c r="KC15" s="229"/>
      <c r="KD15" s="229"/>
      <c r="KE15" s="229"/>
      <c r="KF15" s="229"/>
      <c r="KG15" s="229"/>
      <c r="KH15" s="229"/>
      <c r="KI15" s="229"/>
      <c r="KJ15" s="229"/>
    </row>
    <row r="16" spans="1:296" s="6" customFormat="1" ht="51" customHeight="1" x14ac:dyDescent="0.25">
      <c r="A16" s="245"/>
      <c r="B16" s="19" t="s">
        <v>198</v>
      </c>
      <c r="C16" s="240"/>
      <c r="D16" s="290">
        <v>2066250</v>
      </c>
      <c r="E16" s="240"/>
      <c r="F16" s="10" t="s">
        <v>199</v>
      </c>
      <c r="G16"/>
      <c r="H16" s="84" t="s">
        <v>570</v>
      </c>
      <c r="I16"/>
      <c r="J16" s="375"/>
      <c r="K16"/>
      <c r="L16" s="248"/>
      <c r="M16"/>
      <c r="N16" s="248"/>
      <c r="O16"/>
      <c r="P16" s="248"/>
      <c r="Q16"/>
      <c r="R16" s="248"/>
      <c r="S16"/>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c r="GF16" s="229"/>
      <c r="GG16" s="229"/>
      <c r="GH16" s="229"/>
      <c r="GI16" s="229"/>
      <c r="GJ16" s="229"/>
      <c r="GK16" s="229"/>
      <c r="GL16" s="229"/>
      <c r="GM16" s="229"/>
      <c r="GN16" s="229"/>
      <c r="GO16" s="229"/>
      <c r="GP16" s="229"/>
      <c r="GQ16" s="229"/>
      <c r="GR16" s="229"/>
      <c r="GS16" s="229"/>
      <c r="GT16" s="229"/>
      <c r="GU16" s="229"/>
      <c r="GV16" s="229"/>
      <c r="GW16" s="229"/>
      <c r="GX16" s="229"/>
      <c r="GY16" s="229"/>
      <c r="GZ16" s="229"/>
      <c r="HA16" s="229"/>
      <c r="HB16" s="229"/>
      <c r="HC16" s="229"/>
      <c r="HD16" s="229"/>
      <c r="HE16" s="229"/>
      <c r="HF16" s="229"/>
      <c r="HG16" s="229"/>
      <c r="HH16" s="229"/>
      <c r="HI16" s="229"/>
      <c r="HJ16" s="229"/>
      <c r="HK16" s="229"/>
      <c r="HL16" s="229"/>
      <c r="HM16" s="229"/>
      <c r="HN16" s="229"/>
      <c r="HO16" s="229"/>
      <c r="HP16" s="229"/>
      <c r="HQ16" s="229"/>
      <c r="HR16" s="229"/>
      <c r="HS16" s="229"/>
      <c r="HT16" s="229"/>
      <c r="HU16" s="229"/>
      <c r="HV16" s="229"/>
      <c r="HW16" s="229"/>
      <c r="HX16" s="229"/>
      <c r="HY16" s="229"/>
      <c r="HZ16" s="229"/>
      <c r="IA16" s="229"/>
      <c r="IB16" s="229"/>
      <c r="IC16" s="229"/>
      <c r="ID16" s="229"/>
      <c r="IE16" s="229"/>
      <c r="IF16" s="229"/>
      <c r="IG16" s="229"/>
      <c r="IH16" s="229"/>
      <c r="II16" s="229"/>
      <c r="IJ16" s="229"/>
      <c r="IK16" s="229"/>
      <c r="IL16" s="229"/>
      <c r="IM16" s="229"/>
      <c r="IN16" s="229"/>
      <c r="IO16" s="229"/>
      <c r="IP16" s="229"/>
      <c r="IQ16" s="229"/>
      <c r="IR16" s="229"/>
      <c r="IS16" s="229"/>
      <c r="IT16" s="229"/>
      <c r="IU16" s="229"/>
      <c r="IV16" s="229"/>
      <c r="IW16" s="229"/>
      <c r="IX16" s="229"/>
      <c r="IY16" s="229"/>
      <c r="IZ16" s="229"/>
      <c r="JA16" s="229"/>
      <c r="JB16" s="229"/>
      <c r="JC16" s="229"/>
      <c r="JD16" s="229"/>
      <c r="JE16" s="229"/>
      <c r="JF16" s="229"/>
      <c r="JG16" s="229"/>
      <c r="JH16" s="229"/>
      <c r="JI16" s="229"/>
      <c r="JJ16" s="229"/>
      <c r="JK16" s="229"/>
      <c r="JL16" s="229"/>
      <c r="JM16" s="229"/>
      <c r="JN16" s="229"/>
      <c r="JO16" s="229"/>
      <c r="JP16" s="229"/>
      <c r="JQ16" s="229"/>
      <c r="JR16" s="229"/>
      <c r="JS16" s="229"/>
      <c r="JT16" s="229"/>
      <c r="JU16" s="229"/>
      <c r="JV16" s="229"/>
      <c r="JW16" s="229"/>
      <c r="JX16" s="229"/>
      <c r="JY16" s="229"/>
      <c r="JZ16" s="229"/>
      <c r="KA16" s="229"/>
      <c r="KB16" s="229"/>
      <c r="KC16" s="229"/>
      <c r="KD16" s="229"/>
      <c r="KE16" s="229"/>
      <c r="KF16" s="229"/>
      <c r="KG16" s="229"/>
      <c r="KH16" s="229"/>
      <c r="KI16" s="229"/>
      <c r="KJ16" s="229"/>
    </row>
    <row r="17" spans="1:19" s="6" customFormat="1" ht="51" customHeight="1" x14ac:dyDescent="0.25">
      <c r="A17" s="245"/>
      <c r="B17" s="20" t="str">
        <f>LEFT(B16,SEARCH(",",B16))&amp;" valor"</f>
        <v>Oro (7108), valor</v>
      </c>
      <c r="C17" s="240"/>
      <c r="D17" s="290">
        <v>3219800000</v>
      </c>
      <c r="E17" s="240"/>
      <c r="F17" s="10" t="s">
        <v>195</v>
      </c>
      <c r="G17"/>
      <c r="H17" s="84" t="s">
        <v>570</v>
      </c>
      <c r="I17"/>
      <c r="J17" s="375"/>
      <c r="K17"/>
      <c r="L17" s="248"/>
      <c r="M17"/>
      <c r="N17" s="248"/>
      <c r="O17"/>
      <c r="P17" s="248"/>
      <c r="Q17"/>
      <c r="R17" s="248"/>
      <c r="S17"/>
    </row>
    <row r="18" spans="1:19" s="6" customFormat="1" ht="51" customHeight="1" x14ac:dyDescent="0.25">
      <c r="A18" s="245"/>
      <c r="B18" s="19" t="s">
        <v>200</v>
      </c>
      <c r="C18" s="240"/>
      <c r="D18" s="290">
        <v>6282353</v>
      </c>
      <c r="E18" s="240"/>
      <c r="F18" s="10" t="s">
        <v>199</v>
      </c>
      <c r="G18"/>
      <c r="H18" s="84" t="s">
        <v>570</v>
      </c>
      <c r="I18"/>
      <c r="J18" s="375"/>
      <c r="K18"/>
      <c r="L18" s="248"/>
      <c r="M18"/>
      <c r="N18" s="248"/>
      <c r="O18"/>
      <c r="P18" s="248"/>
      <c r="Q18"/>
      <c r="R18" s="248"/>
      <c r="S18"/>
    </row>
    <row r="19" spans="1:19" s="6" customFormat="1" ht="51" customHeight="1" x14ac:dyDescent="0.25">
      <c r="A19" s="245"/>
      <c r="B19" s="20" t="str">
        <f>LEFT(B18,SEARCH(",",B18))&amp;" valor"</f>
        <v>Plata (7106), valor</v>
      </c>
      <c r="C19" s="240"/>
      <c r="D19" s="290">
        <v>111300000</v>
      </c>
      <c r="E19" s="240"/>
      <c r="F19" s="10" t="s">
        <v>195</v>
      </c>
      <c r="G19"/>
      <c r="H19" s="84" t="s">
        <v>570</v>
      </c>
      <c r="I19"/>
      <c r="J19" s="375"/>
      <c r="K19"/>
      <c r="L19" s="248"/>
      <c r="M19"/>
      <c r="N19" s="248"/>
      <c r="O19"/>
      <c r="P19" s="248"/>
      <c r="Q19"/>
      <c r="R19" s="248"/>
      <c r="S19"/>
    </row>
    <row r="20" spans="1:19" s="6" customFormat="1" ht="51" customHeight="1" x14ac:dyDescent="0.25">
      <c r="A20" s="245"/>
      <c r="B20" s="19" t="s">
        <v>201</v>
      </c>
      <c r="C20" s="240"/>
      <c r="D20" s="10" t="s">
        <v>537</v>
      </c>
      <c r="E20" s="240"/>
      <c r="F20" s="10" t="s">
        <v>537</v>
      </c>
      <c r="G20"/>
      <c r="H20" s="84" t="s">
        <v>537</v>
      </c>
      <c r="I20"/>
      <c r="J20" s="375"/>
      <c r="K20"/>
      <c r="L20" s="248"/>
      <c r="M20"/>
      <c r="N20" s="248"/>
      <c r="O20"/>
      <c r="P20" s="248"/>
      <c r="Q20"/>
      <c r="R20" s="248"/>
      <c r="S20"/>
    </row>
    <row r="21" spans="1:19" s="6" customFormat="1" ht="51" customHeight="1" x14ac:dyDescent="0.25">
      <c r="A21" s="245"/>
      <c r="B21" s="20" t="str">
        <f>LEFT(B20,SEARCH(",",B20))&amp;" valor"</f>
        <v>Carbón (2701), valor</v>
      </c>
      <c r="C21" s="240"/>
      <c r="D21" s="10" t="s">
        <v>537</v>
      </c>
      <c r="E21" s="240"/>
      <c r="F21" s="10" t="s">
        <v>537</v>
      </c>
      <c r="G21"/>
      <c r="H21" s="84" t="s">
        <v>537</v>
      </c>
      <c r="I21"/>
      <c r="J21" s="375"/>
      <c r="K21"/>
      <c r="L21" s="248"/>
      <c r="M21"/>
      <c r="N21" s="248"/>
      <c r="O21"/>
      <c r="P21" s="248"/>
      <c r="Q21"/>
      <c r="R21" s="248"/>
      <c r="S21"/>
    </row>
    <row r="22" spans="1:19" s="6" customFormat="1" ht="51" customHeight="1" x14ac:dyDescent="0.25">
      <c r="A22" s="245"/>
      <c r="B22" s="19" t="s">
        <v>203</v>
      </c>
      <c r="C22" s="240"/>
      <c r="D22" s="290">
        <v>7029</v>
      </c>
      <c r="E22" s="240"/>
      <c r="F22" s="10" t="s">
        <v>202</v>
      </c>
      <c r="G22"/>
      <c r="H22" s="84" t="s">
        <v>570</v>
      </c>
      <c r="I22"/>
      <c r="J22" s="375"/>
      <c r="K22"/>
      <c r="L22" s="248"/>
      <c r="M22"/>
      <c r="N22" s="248"/>
      <c r="O22"/>
      <c r="P22" s="248"/>
      <c r="Q22"/>
      <c r="R22" s="248"/>
      <c r="S22"/>
    </row>
    <row r="23" spans="1:19" s="6" customFormat="1" ht="51" customHeight="1" x14ac:dyDescent="0.25">
      <c r="A23" s="245"/>
      <c r="B23" s="20" t="str">
        <f>LEFT(B22,SEARCH(",",B22))&amp;" valor"</f>
        <v>Cobre (2603), valor</v>
      </c>
      <c r="C23" s="240"/>
      <c r="D23" s="290">
        <v>42900000</v>
      </c>
      <c r="E23" s="240"/>
      <c r="F23" s="10" t="s">
        <v>195</v>
      </c>
      <c r="G23"/>
      <c r="H23" s="84" t="s">
        <v>570</v>
      </c>
      <c r="I23"/>
      <c r="J23" s="375"/>
      <c r="K23"/>
      <c r="L23" s="248"/>
      <c r="M23"/>
      <c r="N23" s="248"/>
      <c r="O23"/>
      <c r="P23" s="248"/>
      <c r="Q23"/>
      <c r="R23" s="248"/>
      <c r="S23"/>
    </row>
    <row r="24" spans="1:19" s="6" customFormat="1" ht="51" customHeight="1" x14ac:dyDescent="0.25">
      <c r="A24" s="245"/>
      <c r="B24" s="321" t="s">
        <v>698</v>
      </c>
      <c r="C24" s="240"/>
      <c r="D24" s="290">
        <v>7242</v>
      </c>
      <c r="E24" s="240"/>
      <c r="F24" s="10" t="s">
        <v>202</v>
      </c>
      <c r="G24"/>
      <c r="H24" s="84" t="s">
        <v>570</v>
      </c>
      <c r="I24"/>
      <c r="J24" s="375"/>
      <c r="K24"/>
      <c r="L24" s="248"/>
      <c r="M24"/>
      <c r="N24" s="248"/>
      <c r="O24"/>
      <c r="P24" s="248"/>
      <c r="Q24"/>
      <c r="R24" s="248"/>
      <c r="S24"/>
    </row>
    <row r="25" spans="1:19" s="6" customFormat="1" ht="51" customHeight="1" x14ac:dyDescent="0.25">
      <c r="A25" s="245"/>
      <c r="B25" s="322" t="str">
        <f>LEFT(B24,SEARCH(",",B24))&amp;" valor"</f>
        <v>Zinc (2608), valor</v>
      </c>
      <c r="C25" s="240"/>
      <c r="D25" s="290">
        <v>18400000</v>
      </c>
      <c r="E25" s="240"/>
      <c r="F25" s="10" t="s">
        <v>195</v>
      </c>
      <c r="G25"/>
      <c r="H25" s="84" t="s">
        <v>570</v>
      </c>
      <c r="I25"/>
      <c r="J25" s="375"/>
      <c r="K25"/>
      <c r="L25" s="248"/>
      <c r="M25"/>
      <c r="N25" s="248"/>
      <c r="O25"/>
      <c r="P25" s="248"/>
      <c r="Q25"/>
      <c r="R25" s="248"/>
      <c r="S25"/>
    </row>
    <row r="26" spans="1:19" s="6" customFormat="1" ht="51" customHeight="1" x14ac:dyDescent="0.25">
      <c r="A26" s="245"/>
      <c r="B26" s="321" t="s">
        <v>699</v>
      </c>
      <c r="C26" s="240"/>
      <c r="D26" s="290">
        <v>137547</v>
      </c>
      <c r="E26" s="240"/>
      <c r="F26" s="10" t="s">
        <v>202</v>
      </c>
      <c r="G26"/>
      <c r="H26" s="84" t="s">
        <v>570</v>
      </c>
      <c r="I26"/>
      <c r="J26" s="375"/>
      <c r="K26"/>
      <c r="L26" s="248"/>
      <c r="M26"/>
      <c r="N26" s="248"/>
      <c r="O26"/>
      <c r="P26" s="248"/>
      <c r="Q26"/>
      <c r="R26" s="248"/>
      <c r="S26"/>
    </row>
    <row r="27" spans="1:19" s="6" customFormat="1" ht="51" customHeight="1" x14ac:dyDescent="0.25">
      <c r="A27" s="254"/>
      <c r="B27" s="322" t="str">
        <f>LEFT(B26,SEARCH(",",B26))&amp;" valor"</f>
        <v>Níquel (2604), valor</v>
      </c>
      <c r="C27" s="255"/>
      <c r="D27" s="324">
        <v>614600000</v>
      </c>
      <c r="E27" s="255"/>
      <c r="F27" s="13" t="s">
        <v>195</v>
      </c>
      <c r="G27"/>
      <c r="H27" s="84" t="s">
        <v>570</v>
      </c>
      <c r="I27"/>
      <c r="J27" s="376"/>
      <c r="K27"/>
      <c r="L27" s="248"/>
      <c r="M27"/>
      <c r="N27" s="248"/>
      <c r="O27"/>
      <c r="P27" s="248"/>
      <c r="Q27"/>
      <c r="R27" s="248"/>
      <c r="S27"/>
    </row>
    <row r="28" spans="1:19" x14ac:dyDescent="0.25">
      <c r="B28" s="321" t="s">
        <v>709</v>
      </c>
      <c r="C28" s="240"/>
      <c r="D28" s="290">
        <v>7551</v>
      </c>
      <c r="E28" s="240"/>
      <c r="F28" s="10" t="s">
        <v>202</v>
      </c>
      <c r="H28" s="84" t="s">
        <v>570</v>
      </c>
    </row>
    <row r="29" spans="1:19" x14ac:dyDescent="0.25">
      <c r="B29" s="322" t="s">
        <v>710</v>
      </c>
      <c r="C29" s="255"/>
      <c r="D29" s="324">
        <v>200000</v>
      </c>
      <c r="E29" s="255"/>
      <c r="F29" s="13" t="s">
        <v>195</v>
      </c>
      <c r="H29" s="84" t="s">
        <v>570</v>
      </c>
    </row>
    <row r="30" spans="1:19" ht="31.5" x14ac:dyDescent="0.25">
      <c r="B30" s="321" t="s">
        <v>711</v>
      </c>
      <c r="C30" s="240"/>
      <c r="D30" s="10">
        <v>395</v>
      </c>
      <c r="E30" s="240"/>
      <c r="F30" s="10" t="s">
        <v>202</v>
      </c>
      <c r="H30" s="84" t="s">
        <v>570</v>
      </c>
    </row>
    <row r="31" spans="1:19" ht="31.5" x14ac:dyDescent="0.25">
      <c r="B31" s="322" t="str">
        <f>LEFT(B30,SEARCH(",",B30))&amp;" valor"</f>
        <v>Azufre de cualquier clase (2503), valor</v>
      </c>
      <c r="C31" s="255"/>
      <c r="D31" s="324">
        <v>18500000</v>
      </c>
      <c r="E31" s="255"/>
      <c r="F31" s="13" t="s">
        <v>195</v>
      </c>
      <c r="H31" s="84" t="s">
        <v>570</v>
      </c>
    </row>
    <row r="32" spans="1:19" ht="31.5" x14ac:dyDescent="0.25">
      <c r="B32" s="321" t="s">
        <v>700</v>
      </c>
      <c r="C32" s="240"/>
      <c r="D32" s="290">
        <v>162063</v>
      </c>
      <c r="E32" s="240"/>
      <c r="F32" s="10" t="s">
        <v>202</v>
      </c>
      <c r="H32" s="84" t="s">
        <v>570</v>
      </c>
    </row>
    <row r="33" spans="2:8" ht="31.5" x14ac:dyDescent="0.25">
      <c r="B33" s="322" t="str">
        <f>LEFT(B32,SEARCH(",",B32))&amp;" valor"</f>
        <v>Arenas naturales de cualquier clase (2505), valor</v>
      </c>
      <c r="C33" s="255"/>
      <c r="D33" s="324">
        <v>2376689</v>
      </c>
      <c r="E33" s="255"/>
      <c r="F33" s="13" t="s">
        <v>195</v>
      </c>
      <c r="H33" s="84" t="s">
        <v>570</v>
      </c>
    </row>
    <row r="34" spans="2:8" ht="31.5" x14ac:dyDescent="0.25">
      <c r="B34" s="321" t="s">
        <v>701</v>
      </c>
      <c r="C34" s="240"/>
      <c r="D34" s="10">
        <v>117</v>
      </c>
      <c r="E34" s="240"/>
      <c r="F34" s="10" t="s">
        <v>202</v>
      </c>
      <c r="H34" s="84" t="s">
        <v>570</v>
      </c>
    </row>
    <row r="35" spans="2:8" ht="31.5" x14ac:dyDescent="0.25">
      <c r="B35" s="322" t="str">
        <f>LEFT(B34,SEARCH(",",B34))&amp;" valor"</f>
        <v>Las demás arcillas (2508), valor</v>
      </c>
      <c r="C35" s="255"/>
      <c r="D35" s="324">
        <v>126357</v>
      </c>
      <c r="E35" s="255"/>
      <c r="F35" s="13" t="s">
        <v>195</v>
      </c>
      <c r="H35" s="84" t="s">
        <v>570</v>
      </c>
    </row>
    <row r="36" spans="2:8" ht="31.5" x14ac:dyDescent="0.25">
      <c r="B36" s="321" t="s">
        <v>704</v>
      </c>
      <c r="C36" s="240"/>
      <c r="D36" s="290">
        <v>82462</v>
      </c>
      <c r="E36" s="240"/>
      <c r="F36" s="10" t="s">
        <v>202</v>
      </c>
      <c r="H36" s="84" t="s">
        <v>570</v>
      </c>
    </row>
    <row r="37" spans="2:8" ht="31.5" x14ac:dyDescent="0.25">
      <c r="B37" s="322" t="str">
        <f>LEFT(B36,SEARCH(",",B36))&amp;" valor"</f>
        <v>Demás minerales (2617), valor</v>
      </c>
      <c r="C37" s="255"/>
      <c r="D37" s="324">
        <v>17600000</v>
      </c>
      <c r="E37" s="255"/>
      <c r="F37" s="13" t="s">
        <v>195</v>
      </c>
      <c r="H37" s="84" t="s">
        <v>570</v>
      </c>
    </row>
    <row r="38" spans="2:8" x14ac:dyDescent="0.25">
      <c r="B38" s="321" t="s">
        <v>706</v>
      </c>
      <c r="C38" s="240"/>
      <c r="D38" s="10">
        <v>73</v>
      </c>
      <c r="E38" s="240"/>
      <c r="F38" s="10" t="s">
        <v>202</v>
      </c>
      <c r="H38" s="84" t="s">
        <v>570</v>
      </c>
    </row>
    <row r="39" spans="2:8" x14ac:dyDescent="0.25">
      <c r="B39" s="322" t="str">
        <f>LEFT(B38,SEARCH(",",B38))&amp;" valor"</f>
        <v>Mármol (2515), valor</v>
      </c>
      <c r="C39" s="255"/>
      <c r="D39" s="324">
        <v>28131</v>
      </c>
      <c r="E39" s="255"/>
      <c r="F39" s="13" t="s">
        <v>195</v>
      </c>
      <c r="H39" s="84" t="s">
        <v>570</v>
      </c>
    </row>
    <row r="40" spans="2:8" x14ac:dyDescent="0.25">
      <c r="B40" s="321" t="s">
        <v>707</v>
      </c>
      <c r="C40" s="240"/>
      <c r="D40" s="290">
        <v>147673</v>
      </c>
      <c r="E40" s="240"/>
      <c r="F40" s="10" t="s">
        <v>202</v>
      </c>
      <c r="H40" s="84" t="s">
        <v>570</v>
      </c>
    </row>
    <row r="41" spans="2:8" x14ac:dyDescent="0.25">
      <c r="B41" s="322" t="str">
        <f>LEFT(B40,SEARCH(",",B40))&amp;" valor"</f>
        <v>Yeso natural (2520), valor</v>
      </c>
      <c r="C41" s="255"/>
      <c r="D41" s="324">
        <v>2086067</v>
      </c>
      <c r="E41" s="255"/>
      <c r="F41" s="13" t="s">
        <v>195</v>
      </c>
      <c r="H41" s="84" t="s">
        <v>570</v>
      </c>
    </row>
    <row r="42" spans="2:8" ht="31.5" x14ac:dyDescent="0.25">
      <c r="B42" s="321" t="s">
        <v>704</v>
      </c>
      <c r="C42" s="240"/>
      <c r="D42" s="290">
        <v>47250</v>
      </c>
      <c r="E42" s="240"/>
      <c r="F42" s="10" t="s">
        <v>202</v>
      </c>
      <c r="H42" s="84" t="s">
        <v>570</v>
      </c>
    </row>
    <row r="43" spans="2:8" ht="31.5" x14ac:dyDescent="0.25">
      <c r="B43" s="322" t="str">
        <f>LEFT(B42,SEARCH(",",B42))&amp;" valor"</f>
        <v>Demás minerales (2617), valor</v>
      </c>
      <c r="C43" s="255"/>
      <c r="D43" s="324">
        <v>7522135</v>
      </c>
      <c r="E43" s="255"/>
      <c r="F43" s="13" t="s">
        <v>195</v>
      </c>
      <c r="H43" s="84" t="s">
        <v>570</v>
      </c>
    </row>
    <row r="44" spans="2:8" ht="31.5" x14ac:dyDescent="0.25">
      <c r="B44" s="321" t="s">
        <v>704</v>
      </c>
      <c r="C44" s="240"/>
      <c r="D44" s="10">
        <v>12643</v>
      </c>
      <c r="E44" s="240"/>
      <c r="F44" s="10" t="s">
        <v>202</v>
      </c>
      <c r="H44" s="84" t="s">
        <v>570</v>
      </c>
    </row>
    <row r="45" spans="2:8" ht="31.5" x14ac:dyDescent="0.25">
      <c r="B45" s="322" t="str">
        <f>LEFT(B44,SEARCH(",",B44))&amp;" valor"</f>
        <v>Demás minerales (2617), valor</v>
      </c>
      <c r="C45" s="255"/>
      <c r="D45" s="13">
        <v>2712547</v>
      </c>
      <c r="E45" s="255"/>
      <c r="F45" s="13" t="s">
        <v>195</v>
      </c>
      <c r="H45" s="84" t="s">
        <v>570</v>
      </c>
    </row>
    <row r="46" spans="2:8" ht="31.5" x14ac:dyDescent="0.25">
      <c r="B46" s="321" t="s">
        <v>704</v>
      </c>
      <c r="C46" s="240"/>
      <c r="D46" s="10">
        <v>1788745</v>
      </c>
      <c r="E46" s="240"/>
      <c r="F46" s="10" t="s">
        <v>202</v>
      </c>
      <c r="H46" s="84" t="s">
        <v>570</v>
      </c>
    </row>
    <row r="47" spans="2:8" ht="31.5" x14ac:dyDescent="0.25">
      <c r="B47" s="322" t="str">
        <f>LEFT(B46,SEARCH(",",B46))&amp;" valor"</f>
        <v>Demás minerales (2617), valor</v>
      </c>
      <c r="C47" s="255"/>
      <c r="D47" s="13">
        <v>134551063</v>
      </c>
      <c r="E47" s="255"/>
      <c r="F47" s="13" t="s">
        <v>195</v>
      </c>
      <c r="H47" s="84" t="s">
        <v>570</v>
      </c>
    </row>
  </sheetData>
  <mergeCells count="1">
    <mergeCell ref="J10:J27"/>
  </mergeCells>
  <dataValidations count="2">
    <dataValidation type="whole" showInputMessage="1" showErrorMessage="1" sqref="B25 B27 B29 B31 B33 B35 B37 B39 B41 B43 B45 B47" xr:uid="{CC05D888-2F36-4B6A-BA4E-CA863B1F56E5}">
      <formula1>999999</formula1>
      <formula2>99999999</formula2>
    </dataValidation>
    <dataValidation type="list" showInputMessage="1" showErrorMessage="1" errorTitle="Se ha ingresado un producto bási" error="Seleccione un producto básico de acuerdo con la lista de productos básicos del menú desplegable" promptTitle="Seleccionar el producto básico" prompt="Seleccione el producto básico del menú desplegable" sqref="B26 B24 B28 B30 B32 B34 B36 B38 B40 B42 B44 B46" xr:uid="{BFC1BAE1-97D0-41DA-851C-96C9908B5E65}">
      <formula1>Commodities_list</formula1>
    </dataValidation>
  </dataValidations>
  <hyperlinks>
    <hyperlink ref="B9" r:id="rId1" xr:uid="{00000000-0004-0000-0A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S20"/>
  <sheetViews>
    <sheetView tabSelected="1" topLeftCell="A9" zoomScale="80" zoomScaleNormal="80" workbookViewId="0">
      <selection activeCell="J7" sqref="J7:J19"/>
    </sheetView>
  </sheetViews>
  <sheetFormatPr defaultColWidth="10.5" defaultRowHeight="15.75" x14ac:dyDescent="0.25"/>
  <cols>
    <col min="1" max="1" width="15.5" customWidth="1"/>
    <col min="2" max="2" width="71.5" customWidth="1"/>
    <col min="3" max="3" width="3" customWidth="1"/>
    <col min="4" max="4" width="23" customWidth="1"/>
    <col min="5" max="5" width="3" customWidth="1"/>
    <col min="6" max="6" width="26" customWidth="1"/>
    <col min="7" max="7" width="3" customWidth="1"/>
    <col min="8" max="8" width="26"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212</v>
      </c>
    </row>
    <row r="3" spans="1:19" s="32" customFormat="1" ht="78.75" x14ac:dyDescent="0.25">
      <c r="A3" s="218" t="s">
        <v>213</v>
      </c>
      <c r="B3" s="49" t="s">
        <v>214</v>
      </c>
      <c r="D3" s="10" t="s">
        <v>576</v>
      </c>
      <c r="F3" s="50"/>
      <c r="H3" s="50"/>
      <c r="J3" s="238" t="s">
        <v>730</v>
      </c>
      <c r="L3" s="239"/>
      <c r="N3" s="239"/>
      <c r="P3" s="239"/>
      <c r="R3" s="239"/>
    </row>
    <row r="4" spans="1:19" s="31" customFormat="1" ht="19.5" x14ac:dyDescent="0.25">
      <c r="A4" s="48"/>
      <c r="B4" s="40"/>
      <c r="D4" s="40"/>
      <c r="F4" s="40"/>
      <c r="H4" s="40"/>
      <c r="J4" s="41"/>
      <c r="L4" s="41"/>
    </row>
    <row r="5" spans="1:19" s="45" customFormat="1" ht="74.25" customHeight="1" x14ac:dyDescent="0.25">
      <c r="A5" s="43"/>
      <c r="B5" s="44" t="s">
        <v>80</v>
      </c>
      <c r="D5" s="77" t="s">
        <v>81</v>
      </c>
      <c r="E5" s="38"/>
      <c r="F5" s="77" t="s">
        <v>82</v>
      </c>
      <c r="G5" s="38"/>
      <c r="H5" s="77" t="s">
        <v>83</v>
      </c>
      <c r="J5" s="39" t="s">
        <v>84</v>
      </c>
      <c r="K5" s="38"/>
      <c r="L5" s="39" t="s">
        <v>85</v>
      </c>
      <c r="M5" s="38"/>
      <c r="N5" s="39" t="s">
        <v>86</v>
      </c>
      <c r="O5" s="38"/>
      <c r="P5" s="39" t="s">
        <v>87</v>
      </c>
      <c r="Q5" s="38"/>
      <c r="R5" s="39" t="s">
        <v>88</v>
      </c>
    </row>
    <row r="6" spans="1:19" s="31" customFormat="1" ht="19.5" x14ac:dyDescent="0.25">
      <c r="A6" s="48"/>
      <c r="B6" s="40"/>
      <c r="D6" s="40"/>
      <c r="F6" s="40"/>
      <c r="H6" s="40"/>
      <c r="J6" s="41"/>
      <c r="L6" s="41"/>
      <c r="N6" s="41"/>
      <c r="P6" s="41"/>
      <c r="R6" s="41"/>
    </row>
    <row r="7" spans="1:19" s="9" customFormat="1" ht="94.5" x14ac:dyDescent="0.25">
      <c r="A7" s="245"/>
      <c r="B7" s="18" t="s">
        <v>215</v>
      </c>
      <c r="C7" s="240"/>
      <c r="D7" s="10" t="s">
        <v>586</v>
      </c>
      <c r="E7" s="240"/>
      <c r="F7" s="84" t="s">
        <v>691</v>
      </c>
      <c r="G7" s="31"/>
      <c r="H7" s="84" t="s">
        <v>587</v>
      </c>
      <c r="I7" s="31"/>
      <c r="J7" s="379"/>
      <c r="K7" s="31"/>
      <c r="L7" s="239"/>
      <c r="M7" s="32"/>
      <c r="N7" s="239"/>
      <c r="O7" s="32"/>
      <c r="P7" s="239"/>
      <c r="Q7" s="32"/>
      <c r="R7" s="239"/>
      <c r="S7" s="31"/>
    </row>
    <row r="8" spans="1:19" s="9" customFormat="1" ht="157.5" x14ac:dyDescent="0.25">
      <c r="A8" s="245"/>
      <c r="B8" s="46" t="s">
        <v>216</v>
      </c>
      <c r="C8" s="240"/>
      <c r="D8" s="10" t="s">
        <v>586</v>
      </c>
      <c r="E8" s="240"/>
      <c r="F8" s="84" t="s">
        <v>712</v>
      </c>
      <c r="G8" s="32"/>
      <c r="H8" s="84" t="s">
        <v>588</v>
      </c>
      <c r="I8" s="32"/>
      <c r="J8" s="380"/>
      <c r="K8" s="32"/>
      <c r="L8" s="239"/>
      <c r="M8" s="32"/>
      <c r="N8" s="239"/>
      <c r="O8" s="32"/>
      <c r="P8" s="239"/>
      <c r="Q8" s="32"/>
      <c r="R8" s="239"/>
      <c r="S8" s="32"/>
    </row>
    <row r="9" spans="1:19" s="9" customFormat="1" ht="157.5" x14ac:dyDescent="0.25">
      <c r="A9" s="245"/>
      <c r="B9" s="46" t="s">
        <v>217</v>
      </c>
      <c r="C9" s="240"/>
      <c r="D9" s="10" t="s">
        <v>92</v>
      </c>
      <c r="E9" s="240"/>
      <c r="F9" s="84" t="s">
        <v>712</v>
      </c>
      <c r="G9" s="32"/>
      <c r="H9" s="84" t="s">
        <v>588</v>
      </c>
      <c r="I9" s="32"/>
      <c r="J9" s="380"/>
      <c r="K9" s="32"/>
      <c r="L9" s="239"/>
      <c r="M9" s="32"/>
      <c r="N9" s="239"/>
      <c r="O9" s="32"/>
      <c r="P9" s="239"/>
      <c r="Q9" s="32"/>
      <c r="R9" s="239"/>
      <c r="S9" s="32"/>
    </row>
    <row r="10" spans="1:19" s="9" customFormat="1" ht="110.25" x14ac:dyDescent="0.25">
      <c r="A10" s="245"/>
      <c r="B10" s="46" t="s">
        <v>218</v>
      </c>
      <c r="C10" s="240"/>
      <c r="D10" s="10" t="s">
        <v>586</v>
      </c>
      <c r="E10" s="240"/>
      <c r="F10" s="84" t="s">
        <v>692</v>
      </c>
      <c r="G10" s="32"/>
      <c r="H10" s="84" t="s">
        <v>589</v>
      </c>
      <c r="I10" s="32"/>
      <c r="J10" s="380"/>
      <c r="K10" s="32"/>
      <c r="L10" s="239"/>
      <c r="M10" s="32"/>
      <c r="N10" s="239"/>
      <c r="O10" s="32"/>
      <c r="P10" s="239"/>
      <c r="Q10" s="32"/>
      <c r="R10" s="239"/>
      <c r="S10" s="32"/>
    </row>
    <row r="11" spans="1:19" s="9" customFormat="1" ht="110.25" x14ac:dyDescent="0.25">
      <c r="A11" s="245"/>
      <c r="B11" s="319" t="s">
        <v>219</v>
      </c>
      <c r="C11" s="240"/>
      <c r="D11" s="10" t="s">
        <v>693</v>
      </c>
      <c r="E11" s="240"/>
      <c r="F11" s="84" t="s">
        <v>692</v>
      </c>
      <c r="G11" s="32"/>
      <c r="H11" s="84" t="s">
        <v>694</v>
      </c>
      <c r="I11" s="32"/>
      <c r="J11" s="380"/>
      <c r="K11" s="32"/>
      <c r="L11" s="239"/>
      <c r="M11" s="32"/>
      <c r="N11" s="239"/>
      <c r="O11" s="32"/>
      <c r="P11" s="239"/>
      <c r="Q11" s="32"/>
      <c r="R11" s="239"/>
      <c r="S11" s="32"/>
    </row>
    <row r="12" spans="1:19" s="9" customFormat="1" ht="110.25" x14ac:dyDescent="0.25">
      <c r="A12" s="245"/>
      <c r="B12" s="46" t="s">
        <v>220</v>
      </c>
      <c r="C12" s="240"/>
      <c r="D12" s="10" t="s">
        <v>586</v>
      </c>
      <c r="E12" s="240"/>
      <c r="F12" s="84" t="s">
        <v>692</v>
      </c>
      <c r="G12" s="32"/>
      <c r="H12" s="84" t="s">
        <v>590</v>
      </c>
      <c r="I12" s="32"/>
      <c r="J12" s="380"/>
      <c r="K12" s="32"/>
      <c r="L12" s="239"/>
      <c r="M12" s="32"/>
      <c r="N12" s="239"/>
      <c r="O12" s="32"/>
      <c r="P12" s="239"/>
      <c r="Q12" s="32"/>
      <c r="R12" s="239"/>
      <c r="S12" s="32"/>
    </row>
    <row r="13" spans="1:19" s="9" customFormat="1" ht="110.25" x14ac:dyDescent="0.25">
      <c r="A13" s="245"/>
      <c r="B13" s="46" t="s">
        <v>221</v>
      </c>
      <c r="C13" s="240"/>
      <c r="D13" s="10" t="s">
        <v>586</v>
      </c>
      <c r="E13" s="240"/>
      <c r="F13" s="84" t="s">
        <v>692</v>
      </c>
      <c r="G13" s="32"/>
      <c r="H13" s="84" t="s">
        <v>590</v>
      </c>
      <c r="I13" s="32"/>
      <c r="J13" s="380"/>
      <c r="K13" s="32"/>
      <c r="L13" s="239"/>
      <c r="M13" s="32"/>
      <c r="N13" s="239"/>
      <c r="O13" s="32"/>
      <c r="P13" s="239"/>
      <c r="Q13" s="32"/>
      <c r="R13" s="239"/>
      <c r="S13" s="32"/>
    </row>
    <row r="14" spans="1:19" s="9" customFormat="1" ht="110.25" x14ac:dyDescent="0.25">
      <c r="A14" s="245"/>
      <c r="B14" s="46" t="s">
        <v>222</v>
      </c>
      <c r="C14" s="240"/>
      <c r="D14" s="10" t="s">
        <v>586</v>
      </c>
      <c r="E14" s="240"/>
      <c r="F14" s="84" t="s">
        <v>692</v>
      </c>
      <c r="G14" s="32"/>
      <c r="H14" s="84" t="s">
        <v>588</v>
      </c>
      <c r="I14" s="32"/>
      <c r="J14" s="380"/>
      <c r="K14" s="32"/>
      <c r="L14" s="239"/>
      <c r="M14" s="32"/>
      <c r="N14" s="239"/>
      <c r="O14" s="32"/>
      <c r="P14" s="239"/>
      <c r="Q14" s="32"/>
      <c r="R14" s="239"/>
      <c r="S14" s="32"/>
    </row>
    <row r="15" spans="1:19" s="9" customFormat="1" ht="110.25" x14ac:dyDescent="0.25">
      <c r="A15" s="245"/>
      <c r="B15" s="319" t="s">
        <v>223</v>
      </c>
      <c r="C15" s="240"/>
      <c r="D15" s="10" t="s">
        <v>586</v>
      </c>
      <c r="E15" s="240"/>
      <c r="F15" s="84" t="s">
        <v>692</v>
      </c>
      <c r="G15" s="32"/>
      <c r="H15" s="84" t="s">
        <v>589</v>
      </c>
      <c r="I15" s="32"/>
      <c r="J15" s="380"/>
      <c r="K15" s="32"/>
      <c r="L15" s="239"/>
      <c r="M15" s="32"/>
      <c r="N15" s="239"/>
      <c r="O15" s="32"/>
      <c r="P15" s="239"/>
      <c r="Q15" s="32"/>
      <c r="R15" s="239"/>
      <c r="S15" s="32"/>
    </row>
    <row r="16" spans="1:19" s="9" customFormat="1" ht="110.25" x14ac:dyDescent="0.25">
      <c r="A16" s="245"/>
      <c r="B16" s="319" t="s">
        <v>224</v>
      </c>
      <c r="C16" s="240"/>
      <c r="D16" s="10" t="s">
        <v>586</v>
      </c>
      <c r="E16" s="240"/>
      <c r="F16" s="84" t="s">
        <v>692</v>
      </c>
      <c r="G16" s="32"/>
      <c r="H16" s="84" t="s">
        <v>588</v>
      </c>
      <c r="I16" s="32"/>
      <c r="J16" s="380"/>
      <c r="K16" s="32"/>
      <c r="L16" s="239"/>
      <c r="M16" s="32"/>
      <c r="N16" s="239"/>
      <c r="O16" s="32"/>
      <c r="P16" s="239"/>
      <c r="Q16" s="32"/>
      <c r="R16" s="239"/>
      <c r="S16" s="32"/>
    </row>
    <row r="17" spans="1:19" s="9" customFormat="1" ht="78.75" x14ac:dyDescent="0.25">
      <c r="A17" s="245"/>
      <c r="B17" s="319" t="s">
        <v>225</v>
      </c>
      <c r="C17" s="240"/>
      <c r="D17" s="10" t="s">
        <v>537</v>
      </c>
      <c r="E17" s="240"/>
      <c r="F17" s="84" t="s">
        <v>537</v>
      </c>
      <c r="G17" s="32"/>
      <c r="H17" s="84" t="s">
        <v>537</v>
      </c>
      <c r="I17" s="32"/>
      <c r="J17" s="380"/>
      <c r="K17" s="32"/>
      <c r="L17" s="239"/>
      <c r="M17" s="32"/>
      <c r="N17" s="239"/>
      <c r="O17" s="32"/>
      <c r="P17" s="239"/>
      <c r="Q17" s="32"/>
      <c r="R17" s="239"/>
      <c r="S17" s="32"/>
    </row>
    <row r="18" spans="1:19" s="9" customFormat="1" ht="110.25" x14ac:dyDescent="0.25">
      <c r="A18" s="245"/>
      <c r="B18" s="46" t="s">
        <v>226</v>
      </c>
      <c r="C18" s="240"/>
      <c r="D18" s="10" t="s">
        <v>586</v>
      </c>
      <c r="E18" s="240"/>
      <c r="F18" s="84" t="s">
        <v>692</v>
      </c>
      <c r="G18" s="32"/>
      <c r="H18" s="84" t="s">
        <v>695</v>
      </c>
      <c r="I18" s="32"/>
      <c r="J18" s="380"/>
      <c r="K18" s="32"/>
      <c r="L18" s="239"/>
      <c r="M18" s="32"/>
      <c r="N18" s="239"/>
      <c r="O18" s="32"/>
      <c r="P18" s="239"/>
      <c r="Q18" s="32"/>
      <c r="R18" s="239"/>
      <c r="S18" s="31"/>
    </row>
    <row r="19" spans="1:19" s="9" customFormat="1" ht="63" x14ac:dyDescent="0.25">
      <c r="A19" s="245"/>
      <c r="B19" s="319" t="s">
        <v>227</v>
      </c>
      <c r="C19" s="240"/>
      <c r="D19" s="336" t="s">
        <v>865</v>
      </c>
      <c r="E19" s="240"/>
      <c r="F19" s="336" t="s">
        <v>730</v>
      </c>
      <c r="G19" s="32"/>
      <c r="H19" s="336" t="s">
        <v>730</v>
      </c>
      <c r="I19" s="32"/>
      <c r="J19" s="381"/>
      <c r="K19" s="32"/>
      <c r="L19" s="239"/>
      <c r="M19" s="32"/>
      <c r="N19" s="239"/>
      <c r="O19" s="32"/>
      <c r="P19" s="239"/>
      <c r="Q19" s="32"/>
      <c r="R19" s="239"/>
      <c r="S19" s="32"/>
    </row>
    <row r="20" spans="1:19" s="11" customFormat="1" x14ac:dyDescent="0.25">
      <c r="A20" s="53"/>
    </row>
  </sheetData>
  <mergeCells count="1">
    <mergeCell ref="J7:J19"/>
  </mergeCells>
  <phoneticPr fontId="71" type="noConversion"/>
  <pageMargins left="0.7" right="0.7" top="0.75" bottom="0.75" header="0.3" footer="0.3"/>
  <pageSetup paperSize="8" orientation="landscape" horizontalDpi="1200" verticalDpi="1200" r:id="rId1"/>
  <headerFooter>
    <oddHeader>&amp;C&amp;G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AJ99"/>
  <sheetViews>
    <sheetView showGridLines="0" topLeftCell="A13" zoomScaleNormal="100" workbookViewId="0">
      <selection activeCell="B19" sqref="B19"/>
    </sheetView>
  </sheetViews>
  <sheetFormatPr defaultColWidth="4" defaultRowHeight="24" customHeight="1" x14ac:dyDescent="0.25"/>
  <cols>
    <col min="1" max="1" width="4" style="6"/>
    <col min="2" max="2" width="48.5" style="6" customWidth="1"/>
    <col min="3" max="3" width="44.5" style="6" customWidth="1"/>
    <col min="4" max="4" width="38.75" style="6" customWidth="1"/>
    <col min="5" max="5" width="23" style="6" customWidth="1"/>
    <col min="6" max="10" width="26.5" style="6" customWidth="1"/>
    <col min="11" max="11" width="4" style="6" customWidth="1"/>
    <col min="12" max="33" width="4" style="6"/>
    <col min="34" max="34" width="12" style="6" bestFit="1" customWidth="1"/>
    <col min="35" max="16384" width="4" style="6"/>
  </cols>
  <sheetData>
    <row r="1" spans="2:36" ht="15.75" x14ac:dyDescent="0.25">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row>
    <row r="2" spans="2:36" ht="15.75" x14ac:dyDescent="0.25">
      <c r="B2" s="350" t="s">
        <v>501</v>
      </c>
      <c r="C2" s="350"/>
      <c r="D2" s="350"/>
      <c r="E2" s="350"/>
      <c r="F2" s="350"/>
      <c r="G2" s="350"/>
      <c r="H2" s="350"/>
      <c r="I2" s="350"/>
      <c r="J2" s="350"/>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row>
    <row r="3" spans="2:36" x14ac:dyDescent="0.25">
      <c r="B3" s="351" t="s">
        <v>19</v>
      </c>
      <c r="C3" s="351"/>
      <c r="D3" s="351"/>
      <c r="E3" s="351"/>
      <c r="F3" s="351"/>
      <c r="G3" s="351"/>
      <c r="H3" s="351"/>
      <c r="I3" s="351"/>
      <c r="J3" s="351"/>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row>
    <row r="4" spans="2:36" ht="15.75" x14ac:dyDescent="0.25">
      <c r="B4" s="353" t="s">
        <v>228</v>
      </c>
      <c r="C4" s="353"/>
      <c r="D4" s="353"/>
      <c r="E4" s="353"/>
      <c r="F4" s="353"/>
      <c r="G4" s="353"/>
      <c r="H4" s="353"/>
      <c r="I4" s="353"/>
      <c r="J4" s="353"/>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row>
    <row r="5" spans="2:36" ht="15.75" x14ac:dyDescent="0.25">
      <c r="B5" s="353" t="s">
        <v>526</v>
      </c>
      <c r="C5" s="353"/>
      <c r="D5" s="353"/>
      <c r="E5" s="353"/>
      <c r="F5" s="353"/>
      <c r="G5" s="353"/>
      <c r="H5" s="353"/>
      <c r="I5" s="353"/>
      <c r="J5" s="353"/>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row>
    <row r="6" spans="2:36" ht="15.75" x14ac:dyDescent="0.25">
      <c r="B6" s="353" t="s">
        <v>229</v>
      </c>
      <c r="C6" s="353"/>
      <c r="D6" s="353"/>
      <c r="E6" s="353"/>
      <c r="F6" s="353"/>
      <c r="G6" s="353"/>
      <c r="H6" s="353"/>
      <c r="I6" s="353"/>
      <c r="J6" s="353"/>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row>
    <row r="7" spans="2:36" ht="15.75" customHeight="1" x14ac:dyDescent="0.25">
      <c r="B7" s="353" t="s">
        <v>230</v>
      </c>
      <c r="C7" s="353"/>
      <c r="D7" s="353"/>
      <c r="E7" s="353"/>
      <c r="F7" s="353"/>
      <c r="G7" s="353"/>
      <c r="H7" s="353"/>
      <c r="I7" s="353"/>
      <c r="J7" s="353"/>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row>
    <row r="8" spans="2:36" ht="15.75" x14ac:dyDescent="0.25">
      <c r="B8" s="383" t="s">
        <v>527</v>
      </c>
      <c r="C8" s="384"/>
      <c r="D8" s="384"/>
      <c r="E8" s="384"/>
      <c r="F8" s="384"/>
      <c r="G8" s="384"/>
      <c r="H8" s="384"/>
      <c r="I8" s="384"/>
      <c r="J8" s="384"/>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row>
    <row r="9" spans="2:36" ht="15.75" x14ac:dyDescent="0.25">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row>
    <row r="10" spans="2:36" x14ac:dyDescent="0.25">
      <c r="B10" s="385" t="s">
        <v>528</v>
      </c>
      <c r="C10" s="385"/>
      <c r="D10" s="385"/>
      <c r="E10" s="385"/>
      <c r="F10" s="385"/>
      <c r="G10" s="385"/>
      <c r="H10" s="385"/>
      <c r="I10" s="385"/>
      <c r="J10" s="385"/>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row>
    <row r="11" spans="2:36" s="85" customFormat="1" ht="25.5" customHeight="1" x14ac:dyDescent="0.25">
      <c r="B11" s="386" t="s">
        <v>231</v>
      </c>
      <c r="C11" s="386"/>
      <c r="D11" s="386"/>
      <c r="E11" s="386"/>
      <c r="F11" s="386"/>
      <c r="G11" s="386"/>
      <c r="H11" s="386"/>
      <c r="I11" s="386"/>
      <c r="J11" s="386"/>
    </row>
    <row r="12" spans="2:36" s="86" customFormat="1" ht="15.75" x14ac:dyDescent="0.25">
      <c r="B12" s="387"/>
      <c r="C12" s="387"/>
      <c r="D12" s="387"/>
      <c r="E12" s="387"/>
      <c r="F12" s="387"/>
      <c r="G12" s="387"/>
      <c r="H12" s="387"/>
      <c r="I12" s="387"/>
      <c r="J12" s="387"/>
    </row>
    <row r="13" spans="2:36" s="86" customFormat="1" ht="19.5" x14ac:dyDescent="0.25">
      <c r="B13" s="382" t="s">
        <v>232</v>
      </c>
      <c r="C13" s="382"/>
      <c r="D13" s="382"/>
      <c r="E13" s="382"/>
      <c r="F13" s="382"/>
      <c r="G13" s="382"/>
      <c r="H13" s="382"/>
      <c r="I13" s="382"/>
      <c r="J13" s="382"/>
    </row>
    <row r="14" spans="2:36" s="86" customFormat="1" ht="15.75" x14ac:dyDescent="0.25">
      <c r="B14" s="87" t="s">
        <v>233</v>
      </c>
      <c r="C14" s="87" t="s">
        <v>234</v>
      </c>
      <c r="D14" s="229" t="s">
        <v>235</v>
      </c>
      <c r="E14" s="213" t="s">
        <v>236</v>
      </c>
      <c r="F14" s="213" t="s">
        <v>237</v>
      </c>
      <c r="G14" s="229" t="s">
        <v>238</v>
      </c>
      <c r="H14" s="88"/>
      <c r="I14" s="89"/>
    </row>
    <row r="15" spans="2:36" s="86" customFormat="1" ht="15.75" x14ac:dyDescent="0.25">
      <c r="B15" s="229" t="s">
        <v>607</v>
      </c>
      <c r="C15" s="229" t="s">
        <v>240</v>
      </c>
      <c r="D15" s="229">
        <v>994316206</v>
      </c>
      <c r="E15" s="320" t="s">
        <v>696</v>
      </c>
      <c r="F15" s="320" t="s">
        <v>696</v>
      </c>
      <c r="G15" s="259">
        <v>35057995610</v>
      </c>
      <c r="H15" s="89"/>
      <c r="I15" s="89"/>
    </row>
    <row r="16" spans="2:36" s="86" customFormat="1" ht="15.75" x14ac:dyDescent="0.25">
      <c r="B16" s="86" t="s">
        <v>608</v>
      </c>
      <c r="C16" s="229" t="s">
        <v>240</v>
      </c>
      <c r="D16" s="229">
        <v>401039249</v>
      </c>
      <c r="E16" s="320" t="s">
        <v>696</v>
      </c>
      <c r="F16" s="320" t="s">
        <v>696</v>
      </c>
      <c r="G16" s="259">
        <v>160692728</v>
      </c>
      <c r="H16" s="89"/>
      <c r="I16" s="229"/>
      <c r="L16" s="88"/>
      <c r="M16" s="88"/>
      <c r="N16" s="88"/>
    </row>
    <row r="17" spans="2:14" s="86" customFormat="1" ht="15.75" x14ac:dyDescent="0.25">
      <c r="B17" s="86" t="s">
        <v>609</v>
      </c>
      <c r="C17" s="229" t="s">
        <v>240</v>
      </c>
      <c r="D17" s="229"/>
      <c r="E17" s="320" t="s">
        <v>696</v>
      </c>
      <c r="F17" s="320" t="s">
        <v>696</v>
      </c>
      <c r="G17" s="259">
        <v>217454</v>
      </c>
      <c r="H17" s="89"/>
      <c r="I17" s="229"/>
      <c r="L17" s="89"/>
      <c r="M17" s="89"/>
      <c r="N17" s="89"/>
    </row>
    <row r="18" spans="2:14" s="86" customFormat="1" ht="15.75" x14ac:dyDescent="0.25">
      <c r="B18" s="86" t="s">
        <v>610</v>
      </c>
      <c r="C18" s="229" t="s">
        <v>240</v>
      </c>
      <c r="D18" s="229">
        <v>430146366</v>
      </c>
      <c r="E18" s="320" t="s">
        <v>696</v>
      </c>
      <c r="F18" s="320" t="s">
        <v>696</v>
      </c>
      <c r="G18" s="259">
        <v>521000</v>
      </c>
      <c r="L18" s="89"/>
      <c r="M18" s="89"/>
      <c r="N18" s="89"/>
    </row>
    <row r="19" spans="2:14" s="86" customFormat="1" ht="15.75" x14ac:dyDescent="0.25">
      <c r="B19" s="86" t="s">
        <v>242</v>
      </c>
      <c r="C19" s="229" t="s">
        <v>243</v>
      </c>
      <c r="D19" s="229" t="s">
        <v>241</v>
      </c>
      <c r="E19" s="213" t="s">
        <v>239</v>
      </c>
      <c r="F19" s="213" t="s">
        <v>239</v>
      </c>
      <c r="G19" s="259"/>
      <c r="L19" s="89"/>
      <c r="M19" s="89"/>
      <c r="N19" s="89"/>
    </row>
    <row r="20" spans="2:14" s="86" customFormat="1" ht="15.75" x14ac:dyDescent="0.25">
      <c r="B20" s="86" t="s">
        <v>244</v>
      </c>
      <c r="C20" s="229" t="s">
        <v>243</v>
      </c>
      <c r="D20" s="229" t="s">
        <v>241</v>
      </c>
      <c r="E20" s="213" t="s">
        <v>239</v>
      </c>
      <c r="F20" s="213" t="s">
        <v>239</v>
      </c>
      <c r="G20" s="259"/>
    </row>
    <row r="21" spans="2:14" s="86" customFormat="1" ht="15.75" x14ac:dyDescent="0.25">
      <c r="C21" s="229"/>
      <c r="D21" s="90"/>
    </row>
    <row r="22" spans="2:14" s="86" customFormat="1" ht="19.5" x14ac:dyDescent="0.25">
      <c r="B22" s="382" t="s">
        <v>245</v>
      </c>
      <c r="C22" s="382"/>
      <c r="D22" s="382"/>
      <c r="E22" s="382"/>
      <c r="F22" s="382"/>
      <c r="G22" s="382"/>
      <c r="H22" s="382"/>
      <c r="I22" s="382"/>
      <c r="J22" s="382"/>
    </row>
    <row r="23" spans="2:14" s="86" customFormat="1" ht="15.75" x14ac:dyDescent="0.25">
      <c r="B23" s="389" t="s">
        <v>246</v>
      </c>
      <c r="C23" s="390"/>
      <c r="D23" s="391"/>
      <c r="E23" s="88"/>
    </row>
    <row r="24" spans="2:14" s="86" customFormat="1" ht="15.75" x14ac:dyDescent="0.25">
      <c r="B24" s="91"/>
      <c r="C24" s="293" t="s">
        <v>611</v>
      </c>
      <c r="D24" s="396" t="s">
        <v>612</v>
      </c>
      <c r="E24" s="397"/>
    </row>
    <row r="25" spans="2:14" s="86" customFormat="1" ht="15.75" x14ac:dyDescent="0.25"/>
    <row r="26" spans="2:14" s="86" customFormat="1" ht="15.75" x14ac:dyDescent="0.25">
      <c r="B26" s="87" t="s">
        <v>247</v>
      </c>
      <c r="C26" s="87" t="s">
        <v>248</v>
      </c>
      <c r="D26" s="229" t="s">
        <v>249</v>
      </c>
      <c r="E26" s="229" t="s">
        <v>250</v>
      </c>
      <c r="F26" s="229" t="s">
        <v>251</v>
      </c>
      <c r="G26" s="229" t="s">
        <v>252</v>
      </c>
      <c r="H26" s="229" t="s">
        <v>253</v>
      </c>
      <c r="I26" s="213" t="s">
        <v>236</v>
      </c>
      <c r="J26" s="213" t="s">
        <v>237</v>
      </c>
      <c r="K26" s="229" t="s">
        <v>254</v>
      </c>
    </row>
    <row r="27" spans="2:14" s="86" customFormat="1" ht="15.75" x14ac:dyDescent="0.25">
      <c r="B27" s="294" t="s">
        <v>613</v>
      </c>
      <c r="C27" s="229" t="s">
        <v>255</v>
      </c>
      <c r="D27" s="229">
        <v>101886714</v>
      </c>
      <c r="E27" s="229" t="s">
        <v>256</v>
      </c>
      <c r="F27" s="86" t="s">
        <v>616</v>
      </c>
      <c r="G27" s="298" t="s">
        <v>619</v>
      </c>
      <c r="H27" s="92" t="s">
        <v>622</v>
      </c>
      <c r="I27" s="320" t="s">
        <v>697</v>
      </c>
      <c r="J27" s="320" t="s">
        <v>697</v>
      </c>
      <c r="K27" s="90"/>
    </row>
    <row r="28" spans="2:14" s="86" customFormat="1" ht="15.75" x14ac:dyDescent="0.25">
      <c r="B28" s="295" t="s">
        <v>614</v>
      </c>
      <c r="C28" s="229" t="s">
        <v>255</v>
      </c>
      <c r="D28" s="295">
        <v>101007176</v>
      </c>
      <c r="E28" s="229" t="s">
        <v>256</v>
      </c>
      <c r="F28" s="296" t="s">
        <v>617</v>
      </c>
      <c r="G28" s="299" t="s">
        <v>620</v>
      </c>
      <c r="H28" s="92" t="s">
        <v>622</v>
      </c>
      <c r="I28" s="320" t="s">
        <v>697</v>
      </c>
      <c r="J28" s="320" t="s">
        <v>697</v>
      </c>
      <c r="K28" s="90"/>
    </row>
    <row r="29" spans="2:14" s="86" customFormat="1" ht="15.75" x14ac:dyDescent="0.25">
      <c r="B29" s="295" t="s">
        <v>615</v>
      </c>
      <c r="C29" s="86" t="s">
        <v>255</v>
      </c>
      <c r="D29" s="295">
        <v>101530286</v>
      </c>
      <c r="E29" s="229" t="s">
        <v>256</v>
      </c>
      <c r="F29" s="297" t="s">
        <v>618</v>
      </c>
      <c r="G29" s="299" t="s">
        <v>621</v>
      </c>
      <c r="H29" s="92" t="s">
        <v>622</v>
      </c>
      <c r="I29" s="320" t="s">
        <v>697</v>
      </c>
      <c r="J29" s="320" t="s">
        <v>697</v>
      </c>
      <c r="K29" s="90"/>
    </row>
    <row r="30" spans="2:14" s="86" customFormat="1" ht="15.75" x14ac:dyDescent="0.25">
      <c r="D30" s="229" t="s">
        <v>241</v>
      </c>
      <c r="E30" s="229" t="s">
        <v>257</v>
      </c>
      <c r="G30" s="92" t="s">
        <v>53</v>
      </c>
      <c r="H30" s="92" t="s">
        <v>53</v>
      </c>
      <c r="I30" s="213" t="s">
        <v>239</v>
      </c>
      <c r="J30" s="213" t="s">
        <v>239</v>
      </c>
      <c r="K30" s="90"/>
    </row>
    <row r="31" spans="2:14" s="86" customFormat="1" ht="15.75" x14ac:dyDescent="0.25">
      <c r="D31" s="229" t="s">
        <v>241</v>
      </c>
      <c r="E31" s="229" t="s">
        <v>257</v>
      </c>
      <c r="G31" s="92" t="s">
        <v>53</v>
      </c>
      <c r="H31" s="92" t="s">
        <v>53</v>
      </c>
      <c r="I31" s="213" t="s">
        <v>239</v>
      </c>
      <c r="J31" s="213" t="s">
        <v>239</v>
      </c>
      <c r="K31" s="90"/>
    </row>
    <row r="32" spans="2:14" s="86" customFormat="1" ht="15.75" x14ac:dyDescent="0.25">
      <c r="B32" s="86" t="s">
        <v>244</v>
      </c>
      <c r="D32" s="229" t="s">
        <v>241</v>
      </c>
      <c r="G32" s="92" t="s">
        <v>53</v>
      </c>
      <c r="H32" s="92" t="s">
        <v>53</v>
      </c>
      <c r="I32" s="213" t="s">
        <v>239</v>
      </c>
      <c r="J32" s="213" t="s">
        <v>239</v>
      </c>
      <c r="K32" s="90"/>
    </row>
    <row r="33" spans="2:10" s="86" customFormat="1" ht="15.75" x14ac:dyDescent="0.25">
      <c r="C33" s="229"/>
      <c r="F33" s="92"/>
      <c r="G33" s="92"/>
    </row>
    <row r="34" spans="2:10" s="86" customFormat="1" ht="19.5" x14ac:dyDescent="0.25">
      <c r="B34" s="382" t="s">
        <v>258</v>
      </c>
      <c r="C34" s="382"/>
      <c r="D34" s="382"/>
      <c r="E34" s="382"/>
      <c r="F34" s="382"/>
      <c r="G34" s="382"/>
      <c r="H34" s="382"/>
      <c r="I34" s="382"/>
      <c r="J34" s="382"/>
    </row>
    <row r="35" spans="2:10" s="86" customFormat="1" ht="15.75" x14ac:dyDescent="0.3">
      <c r="B35" s="87" t="s">
        <v>259</v>
      </c>
      <c r="C35" s="260" t="s">
        <v>260</v>
      </c>
      <c r="D35" s="260" t="s">
        <v>261</v>
      </c>
      <c r="E35" s="260" t="s">
        <v>262</v>
      </c>
      <c r="F35" s="229" t="s">
        <v>263</v>
      </c>
      <c r="G35" s="229" t="s">
        <v>264</v>
      </c>
      <c r="H35" s="229" t="s">
        <v>265</v>
      </c>
      <c r="I35" s="229" t="s">
        <v>266</v>
      </c>
      <c r="J35" s="229" t="s">
        <v>267</v>
      </c>
    </row>
    <row r="36" spans="2:10" s="86" customFormat="1" ht="15.75" x14ac:dyDescent="0.3">
      <c r="B36" s="294" t="s">
        <v>613</v>
      </c>
      <c r="C36" s="229">
        <v>101886714</v>
      </c>
      <c r="D36" s="294" t="s">
        <v>613</v>
      </c>
      <c r="E36" s="300" t="s">
        <v>271</v>
      </c>
      <c r="F36" s="300" t="s">
        <v>269</v>
      </c>
      <c r="G36" s="301">
        <v>1885824</v>
      </c>
      <c r="H36" s="303" t="s">
        <v>199</v>
      </c>
      <c r="I36" s="326">
        <v>3150015467.5083342</v>
      </c>
      <c r="J36" s="327" t="s">
        <v>195</v>
      </c>
    </row>
    <row r="37" spans="2:10" s="86" customFormat="1" ht="15.75" x14ac:dyDescent="0.3">
      <c r="B37" s="294" t="s">
        <v>613</v>
      </c>
      <c r="C37" s="229">
        <v>101886714</v>
      </c>
      <c r="D37" s="294" t="s">
        <v>613</v>
      </c>
      <c r="E37" s="300" t="s">
        <v>624</v>
      </c>
      <c r="F37" s="300" t="s">
        <v>269</v>
      </c>
      <c r="G37" s="301">
        <v>5947715</v>
      </c>
      <c r="H37" s="303" t="s">
        <v>199</v>
      </c>
      <c r="I37" s="326">
        <v>104743778.40189874</v>
      </c>
      <c r="J37" s="327" t="s">
        <v>195</v>
      </c>
    </row>
    <row r="38" spans="2:10" s="86" customFormat="1" ht="16.5" customHeight="1" x14ac:dyDescent="0.3">
      <c r="B38" s="294" t="s">
        <v>613</v>
      </c>
      <c r="C38" s="229">
        <v>101886714</v>
      </c>
      <c r="D38" s="294" t="s">
        <v>613</v>
      </c>
      <c r="E38" s="300" t="s">
        <v>270</v>
      </c>
      <c r="F38" s="300" t="s">
        <v>269</v>
      </c>
      <c r="G38" s="301">
        <v>392</v>
      </c>
      <c r="H38" s="303" t="s">
        <v>627</v>
      </c>
      <c r="I38" s="326">
        <v>2040873.7864077671</v>
      </c>
      <c r="J38" s="327" t="s">
        <v>195</v>
      </c>
    </row>
    <row r="39" spans="2:10" s="86" customFormat="1" ht="15.75" x14ac:dyDescent="0.3">
      <c r="B39" s="294" t="s">
        <v>623</v>
      </c>
      <c r="C39" s="229">
        <v>130417784</v>
      </c>
      <c r="D39" s="294" t="s">
        <v>623</v>
      </c>
      <c r="E39" s="300" t="s">
        <v>271</v>
      </c>
      <c r="F39" s="300" t="s">
        <v>269</v>
      </c>
      <c r="G39" s="301">
        <v>34388</v>
      </c>
      <c r="H39" s="303" t="s">
        <v>199</v>
      </c>
      <c r="I39" s="326">
        <v>57440530.980980515</v>
      </c>
      <c r="J39" s="327" t="s">
        <v>195</v>
      </c>
    </row>
    <row r="40" spans="2:10" s="86" customFormat="1" ht="15.75" x14ac:dyDescent="0.3">
      <c r="B40" s="294" t="s">
        <v>623</v>
      </c>
      <c r="C40" s="229">
        <v>130417784</v>
      </c>
      <c r="D40" s="294" t="s">
        <v>623</v>
      </c>
      <c r="E40" s="300" t="s">
        <v>624</v>
      </c>
      <c r="F40" s="300" t="s">
        <v>269</v>
      </c>
      <c r="G40" s="301">
        <v>100679</v>
      </c>
      <c r="H40" s="303" t="s">
        <v>199</v>
      </c>
      <c r="I40" s="326">
        <v>1773033.6550632913</v>
      </c>
      <c r="J40" s="327" t="s">
        <v>195</v>
      </c>
    </row>
    <row r="41" spans="2:10" s="86" customFormat="1" ht="15.75" x14ac:dyDescent="0.3">
      <c r="B41" s="294" t="s">
        <v>614</v>
      </c>
      <c r="C41" s="229">
        <v>101007176</v>
      </c>
      <c r="D41" s="294" t="s">
        <v>614</v>
      </c>
      <c r="E41" s="300" t="s">
        <v>625</v>
      </c>
      <c r="F41" s="300" t="s">
        <v>269</v>
      </c>
      <c r="G41" s="301">
        <v>137873</v>
      </c>
      <c r="H41" s="303" t="s">
        <v>627</v>
      </c>
      <c r="I41" s="326">
        <v>614600000</v>
      </c>
      <c r="J41" s="327" t="s">
        <v>195</v>
      </c>
    </row>
    <row r="42" spans="2:10" s="86" customFormat="1" ht="15.75" x14ac:dyDescent="0.3">
      <c r="B42" s="294" t="s">
        <v>615</v>
      </c>
      <c r="C42" s="229">
        <v>101530286</v>
      </c>
      <c r="D42" s="294" t="s">
        <v>615</v>
      </c>
      <c r="E42" s="300" t="s">
        <v>271</v>
      </c>
      <c r="F42" s="300" t="s">
        <v>269</v>
      </c>
      <c r="G42" s="301">
        <v>7390</v>
      </c>
      <c r="H42" s="303" t="s">
        <v>199</v>
      </c>
      <c r="I42" s="326">
        <v>12344001.510685297</v>
      </c>
      <c r="J42" s="327" t="s">
        <v>195</v>
      </c>
    </row>
    <row r="43" spans="2:10" s="86" customFormat="1" ht="15.75" x14ac:dyDescent="0.3">
      <c r="B43" s="294" t="s">
        <v>615</v>
      </c>
      <c r="C43" s="229">
        <v>101530286</v>
      </c>
      <c r="D43" s="294" t="s">
        <v>615</v>
      </c>
      <c r="E43" s="300" t="s">
        <v>624</v>
      </c>
      <c r="F43" s="300" t="s">
        <v>269</v>
      </c>
      <c r="G43" s="301">
        <v>271606</v>
      </c>
      <c r="H43" s="303" t="s">
        <v>199</v>
      </c>
      <c r="I43" s="326">
        <v>4783187.9430379746</v>
      </c>
      <c r="J43" s="327" t="s">
        <v>195</v>
      </c>
    </row>
    <row r="44" spans="2:10" ht="15.75" x14ac:dyDescent="0.3">
      <c r="B44" s="294" t="s">
        <v>615</v>
      </c>
      <c r="C44" s="229">
        <v>101530286</v>
      </c>
      <c r="D44" s="294" t="s">
        <v>615</v>
      </c>
      <c r="E44" s="300" t="s">
        <v>270</v>
      </c>
      <c r="F44" s="300" t="s">
        <v>269</v>
      </c>
      <c r="G44" s="302">
        <v>7848</v>
      </c>
      <c r="H44" s="303" t="s">
        <v>627</v>
      </c>
      <c r="I44" s="328">
        <v>40859126.213592239</v>
      </c>
      <c r="J44" s="327" t="s">
        <v>195</v>
      </c>
    </row>
    <row r="45" spans="2:10" ht="15.75" x14ac:dyDescent="0.3">
      <c r="B45" s="294" t="s">
        <v>615</v>
      </c>
      <c r="C45" s="229">
        <v>101530286</v>
      </c>
      <c r="D45" s="294" t="s">
        <v>615</v>
      </c>
      <c r="E45" s="300" t="s">
        <v>626</v>
      </c>
      <c r="F45" s="300" t="s">
        <v>269</v>
      </c>
      <c r="G45" s="302">
        <v>7888</v>
      </c>
      <c r="H45" s="303" t="s">
        <v>627</v>
      </c>
      <c r="I45" s="328">
        <v>18400000</v>
      </c>
      <c r="J45" s="327" t="s">
        <v>195</v>
      </c>
    </row>
    <row r="46" spans="2:10" ht="15.75" x14ac:dyDescent="0.3">
      <c r="B46" s="229"/>
      <c r="C46" s="260"/>
      <c r="D46" s="260"/>
      <c r="E46" s="260"/>
      <c r="F46" s="260"/>
      <c r="G46" s="229"/>
      <c r="H46" s="86"/>
      <c r="I46" s="229"/>
      <c r="J46" s="86"/>
    </row>
    <row r="47" spans="2:10" s="86" customFormat="1" ht="15.75" x14ac:dyDescent="0.3">
      <c r="B47" s="229"/>
      <c r="C47" s="260"/>
      <c r="D47" s="260"/>
      <c r="E47" s="260"/>
      <c r="F47" s="260"/>
    </row>
    <row r="48" spans="2:10" s="86" customFormat="1" ht="15.75" x14ac:dyDescent="0.3">
      <c r="B48" s="229"/>
      <c r="C48" s="260"/>
      <c r="D48" s="260"/>
      <c r="E48" s="260"/>
      <c r="F48" s="260"/>
    </row>
    <row r="49" spans="2:10" s="86" customFormat="1" ht="15.75" x14ac:dyDescent="0.3">
      <c r="B49" s="229"/>
      <c r="C49" s="260"/>
      <c r="D49" s="260"/>
      <c r="E49" s="260"/>
      <c r="F49" s="260"/>
    </row>
    <row r="50" spans="2:10" ht="15.75" x14ac:dyDescent="0.3">
      <c r="B50" s="229"/>
      <c r="C50" s="260"/>
      <c r="D50" s="260"/>
      <c r="E50" s="260"/>
      <c r="F50" s="260"/>
      <c r="G50" s="229"/>
      <c r="H50" s="86"/>
      <c r="I50" s="229"/>
      <c r="J50" s="86"/>
    </row>
    <row r="51" spans="2:10" s="86" customFormat="1" ht="15.75" x14ac:dyDescent="0.3">
      <c r="B51" s="229"/>
      <c r="C51" s="260"/>
      <c r="D51" s="260"/>
      <c r="E51" s="260"/>
      <c r="F51" s="260"/>
    </row>
    <row r="52" spans="2:10" ht="15.75" x14ac:dyDescent="0.3">
      <c r="B52" s="86" t="s">
        <v>244</v>
      </c>
      <c r="C52" s="260"/>
      <c r="D52" s="260"/>
      <c r="E52" s="260"/>
      <c r="F52" s="260"/>
      <c r="G52" s="229"/>
      <c r="H52" s="86" t="s">
        <v>211</v>
      </c>
      <c r="I52" s="229"/>
      <c r="J52" s="86" t="s">
        <v>195</v>
      </c>
    </row>
    <row r="53" spans="2:10" s="86" customFormat="1" ht="16.5" thickBot="1" x14ac:dyDescent="0.3">
      <c r="B53" s="94"/>
      <c r="C53" s="95"/>
      <c r="D53" s="96"/>
      <c r="E53" s="95"/>
      <c r="F53" s="97"/>
      <c r="G53" s="97"/>
      <c r="H53" s="97"/>
      <c r="I53" s="97"/>
      <c r="J53" s="97"/>
    </row>
    <row r="54" spans="2:10" ht="15.75" x14ac:dyDescent="0.25">
      <c r="B54" s="221"/>
      <c r="C54" s="221"/>
      <c r="D54" s="221"/>
      <c r="E54" s="221"/>
      <c r="F54" s="229"/>
      <c r="G54" s="229"/>
      <c r="H54" s="229"/>
      <c r="I54" s="229"/>
      <c r="J54" s="229"/>
    </row>
    <row r="55" spans="2:10" s="86" customFormat="1" ht="16.5" thickBot="1" x14ac:dyDescent="0.3">
      <c r="B55" s="392"/>
      <c r="C55" s="393"/>
      <c r="D55" s="393"/>
      <c r="E55" s="393"/>
      <c r="F55" s="393"/>
      <c r="G55" s="393"/>
      <c r="H55" s="393"/>
      <c r="I55" s="393"/>
      <c r="J55" s="393"/>
    </row>
    <row r="56" spans="2:10" s="86" customFormat="1" ht="15.75" x14ac:dyDescent="0.25">
      <c r="B56" s="394"/>
      <c r="C56" s="395"/>
      <c r="D56" s="395"/>
      <c r="E56" s="395"/>
      <c r="F56" s="395"/>
      <c r="G56" s="395"/>
      <c r="H56" s="395"/>
      <c r="I56" s="395"/>
      <c r="J56" s="395"/>
    </row>
    <row r="57" spans="2:10" ht="16.5" thickBot="1" x14ac:dyDescent="0.3">
      <c r="B57" s="221"/>
      <c r="C57" s="221"/>
      <c r="D57" s="221"/>
      <c r="E57" s="221"/>
      <c r="F57" s="229"/>
      <c r="G57" s="229"/>
      <c r="H57" s="229"/>
      <c r="I57" s="229"/>
      <c r="J57" s="229"/>
    </row>
    <row r="58" spans="2:10" ht="15.75" x14ac:dyDescent="0.25">
      <c r="B58" s="361" t="s">
        <v>15</v>
      </c>
      <c r="C58" s="361"/>
      <c r="D58" s="361"/>
      <c r="E58" s="361"/>
      <c r="F58" s="361"/>
      <c r="G58" s="361"/>
      <c r="H58" s="361"/>
      <c r="I58" s="361"/>
      <c r="J58" s="361"/>
    </row>
    <row r="59" spans="2:10" ht="16.5" customHeight="1" x14ac:dyDescent="0.25">
      <c r="B59" s="346" t="s">
        <v>16</v>
      </c>
      <c r="C59" s="346"/>
      <c r="D59" s="346"/>
      <c r="E59" s="346"/>
      <c r="F59" s="346"/>
      <c r="G59" s="346"/>
      <c r="H59" s="346"/>
      <c r="I59" s="346"/>
      <c r="J59" s="346"/>
    </row>
    <row r="60" spans="2:10" ht="15.75" x14ac:dyDescent="0.25">
      <c r="B60" s="363" t="s">
        <v>18</v>
      </c>
      <c r="C60" s="363"/>
      <c r="D60" s="363"/>
      <c r="E60" s="363"/>
      <c r="F60" s="363"/>
      <c r="G60" s="363"/>
      <c r="H60" s="363"/>
      <c r="I60" s="363"/>
      <c r="J60" s="363"/>
    </row>
    <row r="61" spans="2:10" ht="15.75" x14ac:dyDescent="0.25">
      <c r="B61" s="388"/>
      <c r="C61" s="388"/>
      <c r="D61" s="388"/>
      <c r="E61" s="388"/>
      <c r="F61" s="388"/>
      <c r="G61" s="388"/>
      <c r="H61" s="388"/>
      <c r="I61" s="388"/>
      <c r="J61" s="388"/>
    </row>
    <row r="62" spans="2:10" ht="15.75" x14ac:dyDescent="0.25">
      <c r="B62" s="229"/>
      <c r="C62" s="229"/>
      <c r="D62" s="229"/>
      <c r="E62" s="229"/>
      <c r="F62" s="229"/>
      <c r="G62" s="229"/>
      <c r="H62" s="229"/>
      <c r="I62" s="229"/>
      <c r="J62" s="229"/>
    </row>
    <row r="63" spans="2:10" ht="15.75" x14ac:dyDescent="0.25">
      <c r="B63" s="229"/>
      <c r="C63" s="229"/>
      <c r="D63" s="229"/>
      <c r="E63" s="229"/>
      <c r="F63" s="229"/>
      <c r="G63" s="229"/>
      <c r="H63" s="229"/>
      <c r="I63" s="229"/>
      <c r="J63" s="229"/>
    </row>
    <row r="64" spans="2:10" ht="15.75" x14ac:dyDescent="0.25">
      <c r="B64" s="229"/>
      <c r="C64" s="229"/>
      <c r="D64" s="229"/>
      <c r="E64" s="229"/>
      <c r="F64" s="229"/>
      <c r="G64" s="229"/>
      <c r="H64" s="229"/>
      <c r="I64" s="229"/>
      <c r="J64" s="229"/>
    </row>
    <row r="65" spans="2:5" ht="15.75" x14ac:dyDescent="0.25">
      <c r="B65" s="229"/>
      <c r="C65" s="229"/>
      <c r="D65" s="229"/>
      <c r="E65" s="229"/>
    </row>
    <row r="66" spans="2:5" s="86" customFormat="1" ht="15.75" x14ac:dyDescent="0.25">
      <c r="B66" s="229"/>
      <c r="C66" s="229"/>
      <c r="D66" s="229"/>
      <c r="E66" s="229"/>
    </row>
    <row r="67" spans="2:5" ht="15.75" x14ac:dyDescent="0.25">
      <c r="B67" s="229"/>
      <c r="C67" s="229"/>
      <c r="D67" s="229"/>
      <c r="E67" s="229"/>
    </row>
    <row r="68" spans="2:5" ht="15.75" x14ac:dyDescent="0.25">
      <c r="B68" s="229"/>
      <c r="C68" s="229"/>
      <c r="D68" s="229"/>
      <c r="E68" s="229"/>
    </row>
    <row r="69" spans="2:5" ht="15.75" x14ac:dyDescent="0.25">
      <c r="B69" s="229"/>
      <c r="C69" s="229"/>
      <c r="D69" s="229"/>
      <c r="E69" s="229"/>
    </row>
    <row r="70" spans="2:5" ht="15.75" x14ac:dyDescent="0.25">
      <c r="B70" s="229"/>
      <c r="C70" s="229"/>
      <c r="D70" s="229"/>
      <c r="E70" s="229"/>
    </row>
    <row r="71" spans="2:5" ht="15.75" x14ac:dyDescent="0.25">
      <c r="B71" s="229"/>
      <c r="C71" s="229"/>
      <c r="D71" s="229"/>
      <c r="E71" s="229"/>
    </row>
    <row r="72" spans="2:5" ht="15.75" x14ac:dyDescent="0.25">
      <c r="B72" s="229"/>
      <c r="C72" s="229"/>
      <c r="D72" s="229"/>
      <c r="E72" s="229"/>
    </row>
    <row r="73" spans="2:5" ht="15.75" x14ac:dyDescent="0.25">
      <c r="B73" s="229"/>
      <c r="C73" s="229"/>
      <c r="D73" s="229"/>
      <c r="E73" s="229"/>
    </row>
    <row r="74" spans="2:5" ht="15" customHeight="1" x14ac:dyDescent="0.25">
      <c r="B74" s="229"/>
      <c r="C74" s="229"/>
      <c r="D74" s="229"/>
      <c r="E74" s="229"/>
    </row>
    <row r="75" spans="2:5" ht="15" customHeight="1" x14ac:dyDescent="0.25">
      <c r="B75" s="229"/>
      <c r="C75" s="229"/>
      <c r="D75" s="229"/>
      <c r="E75" s="229"/>
    </row>
    <row r="76" spans="2:5" ht="15.75" x14ac:dyDescent="0.25">
      <c r="B76" s="229"/>
      <c r="C76" s="229"/>
      <c r="D76" s="229"/>
      <c r="E76" s="229"/>
    </row>
    <row r="77" spans="2:5" ht="15.75" x14ac:dyDescent="0.25">
      <c r="B77" s="229"/>
      <c r="C77" s="229"/>
      <c r="D77" s="229"/>
      <c r="E77" s="229"/>
    </row>
    <row r="78" spans="2:5" ht="18.75" customHeight="1" x14ac:dyDescent="0.25">
      <c r="B78" s="229"/>
      <c r="C78" s="229"/>
      <c r="D78" s="229"/>
      <c r="E78" s="229"/>
    </row>
    <row r="79" spans="2:5" ht="15.75" x14ac:dyDescent="0.25">
      <c r="B79" s="229"/>
      <c r="C79" s="229"/>
      <c r="D79" s="229"/>
      <c r="E79" s="229"/>
    </row>
    <row r="80" spans="2:5" ht="15.75" x14ac:dyDescent="0.25">
      <c r="B80" s="229"/>
      <c r="C80" s="229"/>
      <c r="D80" s="229"/>
      <c r="E80" s="229"/>
    </row>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row r="93" ht="15.75" x14ac:dyDescent="0.25"/>
    <row r="94" ht="15.75" x14ac:dyDescent="0.25"/>
    <row r="95" ht="15.75" x14ac:dyDescent="0.25"/>
    <row r="96" ht="15.75" x14ac:dyDescent="0.25"/>
    <row r="97" ht="15.75" x14ac:dyDescent="0.25"/>
    <row r="98" ht="15.75" x14ac:dyDescent="0.25"/>
    <row r="99" ht="15.75" x14ac:dyDescent="0.25"/>
  </sheetData>
  <mergeCells count="21">
    <mergeCell ref="B60:J60"/>
    <mergeCell ref="B61:J61"/>
    <mergeCell ref="B23:D23"/>
    <mergeCell ref="B34:J34"/>
    <mergeCell ref="B55:J55"/>
    <mergeCell ref="B56:J56"/>
    <mergeCell ref="B58:J58"/>
    <mergeCell ref="B59:J59"/>
    <mergeCell ref="D24:E24"/>
    <mergeCell ref="B22:J22"/>
    <mergeCell ref="B2:J2"/>
    <mergeCell ref="B3:J3"/>
    <mergeCell ref="B4:J4"/>
    <mergeCell ref="B5:J5"/>
    <mergeCell ref="B6:J6"/>
    <mergeCell ref="B7:J7"/>
    <mergeCell ref="B8:J8"/>
    <mergeCell ref="B10:J10"/>
    <mergeCell ref="B11:J11"/>
    <mergeCell ref="B12:J12"/>
    <mergeCell ref="B13:J13"/>
  </mergeCells>
  <dataValidations count="15">
    <dataValidation allowBlank="1" showInputMessage="1" showErrorMessage="1" promptTitle="Organismo gubernamental receptor" prompt="Ingrese el nombre del organismo gubernamental receptor._x000a__x000a_Por favor, evite utilizar siglas e ingrese el nombre completo." sqref="B15:B18" xr:uid="{F928BADA-0E9D-4FAC-97BD-40FD623082B5}"/>
    <dataValidation type="list" allowBlank="1" showInputMessage="1" showErrorMessage="1" promptTitle="Tipo de organismo gubernamental" prompt="Elija de la lista desplegable el tipo de organismo gubernamental._x000a_De ser posible, evite utilizar tipos personalizados." sqref="C15:C18" xr:uid="{A4307982-781D-4590-A120-3E29436F9469}">
      <formula1>Agency_type</formula1>
    </dataValidation>
    <dataValidation allowBlank="1" showInputMessage="1" showErrorMessage="1" promptTitle="Identificación" prompt="Ingrese el número de identificación correspondiente a la entidad gubernamental informante, si se aplica." sqref="D15:D18" xr:uid="{C145214F-D594-4AC8-9E82-E23449109D7A}"/>
    <dataValidation allowBlank="1" showInputMessage="1" showErrorMessage="1" promptTitle="Nombre del registro" prompt="Ingrese el nombre del registro u organismo" sqref="C24" xr:uid="{94555CEC-68B4-43F9-802B-BA8152BE6536}"/>
    <dataValidation allowBlank="1" showInputMessage="1" showErrorMessage="1" promptTitle="Dirección web del registro" prompt="Ingrese la dirección web directa del registro u organismo" sqref="D24" xr:uid="{F4A36049-F7CE-4134-AC3E-4DC5BCA924FB}"/>
    <dataValidation allowBlank="1" showInputMessage="1" showErrorMessage="1" promptTitle="Nombre de la empresa" prompt="Ingrese el nombre de la empresa._x000a__x000a_Por favor, evite utilizar siglas e ingrese el nombre completo." sqref="B27:B29 B36:B45 D36:D45" xr:uid="{C7C70550-FB08-4E76-91F2-DF8AFD12E85E}"/>
    <dataValidation allowBlank="1" showInputMessage="1" showErrorMessage="1" promptTitle="Número de identificación" prompt="Indique el número único de identificación, p. ej. el NIF, número societario o similares" sqref="D27:D29 C36:C45" xr:uid="{0B5562C7-CBAC-4FF4-B2C5-1B13C5FBC9DB}"/>
    <dataValidation allowBlank="1" showInputMessage="1" showErrorMessage="1" promptTitle="Ingrese los productos básicos" prompt="Ingrese los productos básicos de la empresa que correspondan, separados por comas." sqref="F27:F29" xr:uid="{5877B735-DBAE-40C2-AA6C-1EC98D9FA7D1}"/>
    <dataValidation errorStyle="warning" allowBlank="1" showInputMessage="1" showErrorMessage="1" errorTitle="Dirección web" error="Ingrese un enlace en estas celdas" sqref="G27:G29" xr:uid="{1BC6FD23-F4F5-4DB9-947F-A52DD7204C5F}"/>
    <dataValidation allowBlank="1" showInputMessage="1" showErrorMessage="1" promptTitle="Nombre del proyecto" prompt="Ingrese el nombre del proyecto._x000a__x000a_Por favor, evite utilizar siglas e ingrese el nombre completo." sqref="B38:B45" xr:uid="{9BAEAC99-9704-4BCC-A31F-F48774E1FBB1}"/>
    <dataValidation allowBlank="1" showInputMessage="1" showErrorMessage="1" promptTitle="Número de referencia" prompt="Ingrese el número de referencia del acuerdo legal: contrato, licencia, arrendamiento, concesión…" sqref="C38:C45" xr:uid="{A4F41E17-C5F1-41BC-B194-97D0076E7C23}"/>
    <dataValidation allowBlank="1" showInputMessage="1" showErrorMessage="1" promptTitle="Empresas afiliadas" prompt="Ingrese las empresas afiliadas al proyecto que correspondan, separadas por comas." sqref="D38:D45" xr:uid="{C57E946F-81BA-48A9-8D5C-AD366CB2A4D9}"/>
    <dataValidation type="list" allowBlank="1" showInputMessage="1" showErrorMessage="1" promptTitle="Ingrese el producto básico" prompt="Ingrese los productos básicos del proyecto que correspondan, colocando uno por fila. Si un mismo proyecto genera más de un producto básico, use diferentes filas." sqref="E36:E45" xr:uid="{72E686D6-69CD-4569-AA47-3D86B638588F}">
      <formula1>Commodity_names</formula1>
    </dataValidation>
    <dataValidation type="list" allowBlank="1" showInputMessage="1" showErrorMessage="1" sqref="F36:F45" xr:uid="{2E914C4D-CD13-4A02-9927-E67D75961FF8}">
      <formula1>Project_phases_list</formula1>
    </dataValidation>
    <dataValidation type="list" allowBlank="1" showInputMessage="1" showErrorMessage="1" errorTitle="La unidad utilizada es inválida" error="Seleccione Barriles, Sm3 (metro cúbico estándar), Toneladas métricas, onzas (oz), o quilates._x000a__x000a_Otras unidades: convierta el número a las unidades estándar, e incluya la información original en la sección de comentarios." promptTitle="Especifique la unidad de medida" prompt="Seleccione Barriles, Sm3 (metro cúbico estándar), Toneladas métricas, onzas (oz), o quilates del menú desplegable" sqref="H36:H45" xr:uid="{2C67F19A-4C7E-47F7-9C03-B8862FE083C4}">
      <formula1>"&lt;Unidad&gt;,Sm3,Sm3 o.e.,Barriles,Toneladas,oz,carats,Pce"</formula1>
    </dataValidation>
  </dataValidations>
  <hyperlinks>
    <hyperlink ref="D24" r:id="rId1" xr:uid="{25F8AF89-CAF0-4AEB-8B36-FCABF9D2AC21}"/>
    <hyperlink ref="G28" r:id="rId2" xr:uid="{BBFABFC5-87A1-4FD8-8578-C68EB69CBC39}"/>
    <hyperlink ref="G27" r:id="rId3" xr:uid="{C7B42A07-2CA4-4EF9-88B0-6BA745D70A0A}"/>
    <hyperlink ref="G29" r:id="rId4" xr:uid="{C7DE891F-BA35-414F-9C24-4583564111A5}"/>
  </hyperlinks>
  <pageMargins left="0.25" right="0.25" top="0.75" bottom="0.75" header="0.3" footer="0.3"/>
  <pageSetup paperSize="8" fitToHeight="0" orientation="landscape" horizontalDpi="2400" verticalDpi="2400" r:id="rId5"/>
  <tableParts count="3">
    <tablePart r:id="rId6"/>
    <tablePart r:id="rId7"/>
    <tablePart r:id="rId8"/>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AJ83"/>
  <sheetViews>
    <sheetView showGridLines="0" topLeftCell="A41" zoomScaleNormal="100" workbookViewId="0">
      <selection activeCell="J50" sqref="J50"/>
    </sheetView>
  </sheetViews>
  <sheetFormatPr defaultColWidth="8.5" defaultRowHeight="15.75" x14ac:dyDescent="0.3"/>
  <cols>
    <col min="1" max="1" width="2.5" style="93" customWidth="1"/>
    <col min="2" max="5" width="0" style="93" hidden="1" customWidth="1"/>
    <col min="6" max="6" width="50.5" style="93" customWidth="1"/>
    <col min="7" max="8" width="16.5" style="93" customWidth="1"/>
    <col min="9" max="9" width="20.625" style="93" customWidth="1"/>
    <col min="10" max="10" width="52.75" style="93" customWidth="1"/>
    <col min="11" max="11" width="15.5" style="93" bestFit="1" customWidth="1"/>
    <col min="12" max="12" width="2.5" style="93" customWidth="1"/>
    <col min="13" max="13" width="19.5" style="93" bestFit="1" customWidth="1"/>
    <col min="14" max="14" width="73.5" style="93" bestFit="1" customWidth="1"/>
    <col min="15" max="15" width="4" style="93" customWidth="1"/>
    <col min="16" max="17" width="8.5" style="93"/>
    <col min="18" max="18" width="21" style="93" bestFit="1" customWidth="1"/>
    <col min="19" max="19" width="8.5" style="93"/>
    <col min="20" max="20" width="21" style="93" bestFit="1" customWidth="1"/>
    <col min="21" max="16384" width="8.5" style="93"/>
  </cols>
  <sheetData>
    <row r="1" spans="2:36" s="6" customFormat="1" ht="15.75" hidden="1" customHeight="1" x14ac:dyDescent="0.25">
      <c r="F1" s="229"/>
      <c r="G1" s="229"/>
      <c r="H1" s="229"/>
      <c r="I1" s="229"/>
      <c r="J1" s="229"/>
      <c r="K1" s="229"/>
      <c r="L1" s="229"/>
      <c r="M1" s="229"/>
      <c r="N1" s="229"/>
    </row>
    <row r="2" spans="2:36" s="6" customFormat="1" hidden="1" x14ac:dyDescent="0.25">
      <c r="F2" s="229"/>
      <c r="G2" s="229"/>
      <c r="H2" s="229"/>
      <c r="I2" s="229"/>
      <c r="J2" s="229"/>
      <c r="K2" s="229"/>
      <c r="L2" s="229"/>
      <c r="M2" s="229"/>
      <c r="N2" s="229"/>
    </row>
    <row r="3" spans="2:36" s="6" customFormat="1" hidden="1" x14ac:dyDescent="0.25">
      <c r="F3" s="229"/>
      <c r="G3" s="229"/>
      <c r="H3" s="229"/>
      <c r="I3" s="229"/>
      <c r="J3" s="229"/>
      <c r="K3" s="229"/>
      <c r="L3" s="229"/>
      <c r="M3" s="229"/>
      <c r="N3" s="230" t="s">
        <v>272</v>
      </c>
    </row>
    <row r="4" spans="2:36" s="6" customFormat="1" hidden="1" x14ac:dyDescent="0.25">
      <c r="F4" s="229"/>
      <c r="G4" s="229"/>
      <c r="H4" s="229"/>
      <c r="I4" s="229"/>
      <c r="J4" s="229"/>
      <c r="K4" s="229"/>
      <c r="L4" s="229"/>
      <c r="M4" s="229"/>
      <c r="N4" s="230" t="str">
        <f>[1]Introduction!G4</f>
        <v>YYYY-MM-DD</v>
      </c>
    </row>
    <row r="5" spans="2:36" s="6" customFormat="1" hidden="1" x14ac:dyDescent="0.25">
      <c r="F5" s="229"/>
      <c r="G5" s="229"/>
      <c r="H5" s="229"/>
      <c r="I5" s="229"/>
      <c r="J5" s="229"/>
      <c r="K5" s="229"/>
      <c r="L5" s="229"/>
      <c r="M5" s="229"/>
      <c r="N5" s="229"/>
    </row>
    <row r="6" spans="2:36" s="6" customFormat="1" hidden="1" x14ac:dyDescent="0.25">
      <c r="F6" s="229"/>
      <c r="G6" s="229"/>
      <c r="H6" s="229"/>
      <c r="I6" s="229"/>
      <c r="J6" s="229"/>
      <c r="K6" s="229"/>
      <c r="L6" s="229"/>
      <c r="M6" s="229"/>
      <c r="N6" s="229"/>
    </row>
    <row r="7" spans="2:36" s="6" customFormat="1" x14ac:dyDescent="0.25">
      <c r="F7" s="229"/>
      <c r="G7" s="229"/>
      <c r="H7" s="229"/>
      <c r="I7" s="229"/>
      <c r="J7" s="229"/>
      <c r="K7" s="229"/>
      <c r="L7" s="229"/>
      <c r="M7" s="229"/>
      <c r="N7" s="229"/>
    </row>
    <row r="8" spans="2:36" s="6" customFormat="1" x14ac:dyDescent="0.25">
      <c r="F8" s="350" t="s">
        <v>502</v>
      </c>
      <c r="G8" s="350"/>
      <c r="H8" s="350"/>
      <c r="I8" s="350"/>
      <c r="J8" s="350"/>
      <c r="K8" s="350"/>
      <c r="L8" s="350"/>
      <c r="M8" s="350"/>
      <c r="N8" s="350"/>
    </row>
    <row r="9" spans="2:36" s="6" customFormat="1" ht="24" x14ac:dyDescent="0.25">
      <c r="F9" s="399" t="s">
        <v>19</v>
      </c>
      <c r="G9" s="399"/>
      <c r="H9" s="399"/>
      <c r="I9" s="399"/>
      <c r="J9" s="399"/>
      <c r="K9" s="399"/>
      <c r="L9" s="399"/>
      <c r="M9" s="399"/>
      <c r="N9" s="399"/>
    </row>
    <row r="10" spans="2:36" s="6" customFormat="1" x14ac:dyDescent="0.25">
      <c r="F10" s="400" t="s">
        <v>529</v>
      </c>
      <c r="G10" s="400"/>
      <c r="H10" s="400"/>
      <c r="I10" s="400"/>
      <c r="J10" s="400"/>
      <c r="K10" s="400"/>
      <c r="L10" s="400"/>
      <c r="M10" s="400"/>
      <c r="N10" s="400"/>
    </row>
    <row r="11" spans="2:36" s="6" customFormat="1" x14ac:dyDescent="0.25">
      <c r="F11" s="352" t="s">
        <v>504</v>
      </c>
      <c r="G11" s="352"/>
      <c r="H11" s="352"/>
      <c r="I11" s="352"/>
      <c r="J11" s="352"/>
      <c r="K11" s="352"/>
      <c r="L11" s="352"/>
      <c r="M11" s="352"/>
      <c r="N11" s="352"/>
    </row>
    <row r="12" spans="2:36" s="6" customFormat="1" x14ac:dyDescent="0.25">
      <c r="F12" s="352" t="s">
        <v>273</v>
      </c>
      <c r="G12" s="352"/>
      <c r="H12" s="352"/>
      <c r="I12" s="352"/>
      <c r="J12" s="352"/>
      <c r="K12" s="352"/>
      <c r="L12" s="352"/>
      <c r="M12" s="352"/>
      <c r="N12" s="352"/>
    </row>
    <row r="13" spans="2:36" s="6" customFormat="1" x14ac:dyDescent="0.25">
      <c r="F13" s="398" t="s">
        <v>274</v>
      </c>
      <c r="G13" s="398"/>
      <c r="H13" s="398"/>
      <c r="I13" s="398"/>
      <c r="J13" s="398"/>
      <c r="K13" s="398"/>
      <c r="L13" s="398"/>
      <c r="M13" s="398"/>
      <c r="N13" s="398"/>
    </row>
    <row r="14" spans="2:36" s="6" customFormat="1" x14ac:dyDescent="0.25">
      <c r="F14" s="402" t="s">
        <v>275</v>
      </c>
      <c r="G14" s="402"/>
      <c r="H14" s="402"/>
      <c r="I14" s="402"/>
      <c r="J14" s="402"/>
      <c r="K14" s="402"/>
      <c r="L14" s="402"/>
      <c r="M14" s="402"/>
      <c r="N14" s="402"/>
    </row>
    <row r="15" spans="2:36" s="6" customFormat="1" x14ac:dyDescent="0.25">
      <c r="F15" s="403" t="s">
        <v>276</v>
      </c>
      <c r="G15" s="403"/>
      <c r="H15" s="403"/>
      <c r="I15" s="403"/>
      <c r="J15" s="403"/>
      <c r="K15" s="403"/>
      <c r="L15" s="403"/>
      <c r="M15" s="403"/>
      <c r="N15" s="403"/>
    </row>
    <row r="16" spans="2:36" s="6" customFormat="1" x14ac:dyDescent="0.25">
      <c r="B16" s="383" t="s">
        <v>527</v>
      </c>
      <c r="C16" s="384"/>
      <c r="D16" s="384"/>
      <c r="E16" s="384"/>
      <c r="F16" s="384"/>
      <c r="G16" s="384"/>
      <c r="H16" s="384"/>
      <c r="I16" s="384"/>
      <c r="J16" s="384"/>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row>
    <row r="17" spans="2:21" s="6" customFormat="1" x14ac:dyDescent="0.25">
      <c r="B17" s="229"/>
      <c r="C17" s="229"/>
      <c r="D17" s="229"/>
      <c r="E17" s="229"/>
      <c r="F17" s="229"/>
      <c r="G17" s="229"/>
      <c r="H17" s="229"/>
      <c r="I17" s="229"/>
      <c r="J17" s="229"/>
      <c r="K17" s="229"/>
      <c r="L17" s="229"/>
      <c r="M17" s="229"/>
      <c r="N17" s="229"/>
      <c r="O17" s="229"/>
      <c r="P17" s="229"/>
      <c r="Q17" s="229"/>
      <c r="R17" s="229"/>
      <c r="S17" s="229"/>
      <c r="T17" s="229"/>
      <c r="U17" s="229"/>
    </row>
    <row r="18" spans="2:21" s="6" customFormat="1" ht="24" x14ac:dyDescent="0.25">
      <c r="B18" s="229"/>
      <c r="C18" s="229"/>
      <c r="D18" s="229"/>
      <c r="E18" s="229"/>
      <c r="F18" s="385" t="s">
        <v>277</v>
      </c>
      <c r="G18" s="385"/>
      <c r="H18" s="385"/>
      <c r="I18" s="385"/>
      <c r="J18" s="385"/>
      <c r="K18" s="385"/>
      <c r="L18" s="229"/>
      <c r="M18" s="404" t="s">
        <v>278</v>
      </c>
      <c r="N18" s="404"/>
      <c r="O18" s="229"/>
      <c r="P18" s="229"/>
      <c r="Q18" s="229"/>
      <c r="R18" s="229"/>
      <c r="S18" s="229"/>
      <c r="T18" s="229"/>
      <c r="U18" s="229"/>
    </row>
    <row r="19" spans="2:21" s="6" customFormat="1" ht="15.75" customHeight="1" x14ac:dyDescent="0.25">
      <c r="B19" s="229"/>
      <c r="C19" s="229"/>
      <c r="D19" s="229"/>
      <c r="E19" s="229"/>
      <c r="F19" s="229"/>
      <c r="G19" s="229"/>
      <c r="H19" s="229"/>
      <c r="I19" s="229"/>
      <c r="J19" s="229"/>
      <c r="K19" s="229"/>
      <c r="L19" s="229"/>
      <c r="M19" s="405" t="s">
        <v>279</v>
      </c>
      <c r="N19" s="405"/>
      <c r="O19" s="229"/>
      <c r="P19" s="229"/>
      <c r="Q19" s="229"/>
      <c r="R19" s="229"/>
      <c r="S19" s="229"/>
      <c r="T19" s="229"/>
      <c r="U19" s="229"/>
    </row>
    <row r="20" spans="2:21" x14ac:dyDescent="0.3">
      <c r="B20" s="260"/>
      <c r="C20" s="260"/>
      <c r="D20" s="260"/>
      <c r="E20" s="260"/>
      <c r="F20" s="406" t="s">
        <v>530</v>
      </c>
      <c r="G20" s="406"/>
      <c r="H20" s="406"/>
      <c r="I20" s="406"/>
      <c r="J20" s="406"/>
      <c r="K20" s="407"/>
      <c r="L20" s="260"/>
      <c r="M20" s="229"/>
      <c r="N20" s="229"/>
      <c r="O20" s="260"/>
      <c r="P20" s="260"/>
      <c r="Q20" s="260"/>
      <c r="R20" s="260"/>
      <c r="S20" s="260"/>
      <c r="T20" s="260"/>
      <c r="U20" s="260"/>
    </row>
    <row r="21" spans="2:21" ht="24" x14ac:dyDescent="0.3">
      <c r="B21" s="98" t="s">
        <v>280</v>
      </c>
      <c r="C21" s="98" t="s">
        <v>281</v>
      </c>
      <c r="D21" s="98" t="s">
        <v>282</v>
      </c>
      <c r="E21" s="98" t="s">
        <v>283</v>
      </c>
      <c r="F21" s="260" t="s">
        <v>284</v>
      </c>
      <c r="G21" s="260" t="s">
        <v>250</v>
      </c>
      <c r="H21" s="260" t="s">
        <v>285</v>
      </c>
      <c r="I21" s="260" t="s">
        <v>286</v>
      </c>
      <c r="J21" s="260" t="s">
        <v>287</v>
      </c>
      <c r="K21" s="229" t="s">
        <v>267</v>
      </c>
      <c r="L21" s="260"/>
      <c r="M21" s="399" t="s">
        <v>288</v>
      </c>
      <c r="N21" s="399"/>
      <c r="O21" s="260"/>
      <c r="P21" s="260"/>
      <c r="Q21" s="260"/>
      <c r="R21" s="260"/>
      <c r="S21" s="260"/>
      <c r="T21" s="260"/>
      <c r="U21" s="260"/>
    </row>
    <row r="22" spans="2:21" ht="15.75" customHeight="1" x14ac:dyDescent="0.3">
      <c r="B22" s="98" t="str">
        <f>IFERROR(VLOOKUP(Government_revenues_table[[#This Row],[Clasificación según EFP]],[1]!Table6_GFS_codes_classification[#Data],COLUMNS($F:F)+3,FALSE),"Do not enter data")</f>
        <v>Do not enter data</v>
      </c>
      <c r="C22" s="98" t="str">
        <f>IFERROR(VLOOKUP(Government_revenues_table[[#This Row],[Clasificación según EFP]],[1]!Table6_GFS_codes_classification[#Data],COLUMNS($F:G)+3,FALSE),"Do not enter data")</f>
        <v>Do not enter data</v>
      </c>
      <c r="D22" s="98" t="str">
        <f>IFERROR(VLOOKUP(Government_revenues_table[[#This Row],[Clasificación según EFP]],[1]!Table6_GFS_codes_classification[#Data],COLUMNS($F:H)+3,FALSE),"Do not enter data")</f>
        <v>Do not enter data</v>
      </c>
      <c r="E22" s="98" t="str">
        <f>IFERROR(VLOOKUP(Government_revenues_table[[#This Row],[Clasificación según EFP]],[1]!Table6_GFS_codes_classification[#Data],COLUMNS($F:I)+3,FALSE),"Do not enter data")</f>
        <v>Do not enter data</v>
      </c>
      <c r="F22" s="300" t="s">
        <v>628</v>
      </c>
      <c r="G22" s="229" t="s">
        <v>256</v>
      </c>
      <c r="H22" s="300" t="s">
        <v>633</v>
      </c>
      <c r="I22" s="300" t="s">
        <v>607</v>
      </c>
      <c r="J22" s="261">
        <v>354028852</v>
      </c>
      <c r="K22" s="260" t="s">
        <v>644</v>
      </c>
      <c r="L22" s="260"/>
      <c r="M22" s="408" t="s">
        <v>289</v>
      </c>
      <c r="N22" s="408"/>
      <c r="O22" s="260"/>
      <c r="P22" s="260"/>
      <c r="Q22" s="260"/>
      <c r="R22" s="260"/>
      <c r="S22" s="260"/>
      <c r="T22" s="260"/>
      <c r="U22" s="260"/>
    </row>
    <row r="23" spans="2:21" ht="15.75" customHeight="1" x14ac:dyDescent="0.3">
      <c r="B23" s="98" t="str">
        <f>IFERROR(VLOOKUP(Government_revenues_table[[#This Row],[Clasificación según EFP]],[1]!Table6_GFS_codes_classification[#Data],COLUMNS($F:F)+3,FALSE),"Do not enter data")</f>
        <v>Do not enter data</v>
      </c>
      <c r="C23" s="98" t="str">
        <f>IFERROR(VLOOKUP(Government_revenues_table[[#This Row],[Clasificación según EFP]],[1]!Table6_GFS_codes_classification[#Data],COLUMNS($F:G)+3,FALSE),"Do not enter data")</f>
        <v>Do not enter data</v>
      </c>
      <c r="D23" s="98" t="str">
        <f>IFERROR(VLOOKUP(Government_revenues_table[[#This Row],[Clasificación según EFP]],[1]!Table6_GFS_codes_classification[#Data],COLUMNS($F:H)+3,FALSE),"Do not enter data")</f>
        <v>Do not enter data</v>
      </c>
      <c r="E23" s="98" t="str">
        <f>IFERROR(VLOOKUP(Government_revenues_table[[#This Row],[Clasificación según EFP]],[1]!Table6_GFS_codes_classification[#Data],COLUMNS($F:I)+3,FALSE),"Do not enter data")</f>
        <v>Do not enter data</v>
      </c>
      <c r="F23" s="304" t="s">
        <v>628</v>
      </c>
      <c r="G23" s="233" t="s">
        <v>256</v>
      </c>
      <c r="H23" s="304" t="s">
        <v>634</v>
      </c>
      <c r="I23" s="304" t="s">
        <v>607</v>
      </c>
      <c r="J23" s="261">
        <v>799697976</v>
      </c>
      <c r="K23" s="260" t="s">
        <v>644</v>
      </c>
      <c r="L23" s="260"/>
      <c r="M23" s="408"/>
      <c r="N23" s="408"/>
      <c r="O23" s="260"/>
      <c r="P23" s="260"/>
      <c r="Q23" s="260"/>
      <c r="R23" s="260"/>
      <c r="S23" s="260"/>
      <c r="T23" s="260"/>
      <c r="U23" s="260"/>
    </row>
    <row r="24" spans="2:21" ht="15.75" customHeight="1" x14ac:dyDescent="0.3">
      <c r="B24" s="98" t="str">
        <f>IFERROR(VLOOKUP(Government_revenues_table[[#This Row],[Clasificación según EFP]],[1]!Table6_GFS_codes_classification[#Data],COLUMNS($F:F)+3,FALSE),"Do not enter data")</f>
        <v>Do not enter data</v>
      </c>
      <c r="C24" s="98" t="str">
        <f>IFERROR(VLOOKUP(Government_revenues_table[[#This Row],[Clasificación según EFP]],[1]!Table6_GFS_codes_classification[#Data],COLUMNS($F:G)+3,FALSE),"Do not enter data")</f>
        <v>Do not enter data</v>
      </c>
      <c r="D24" s="98" t="str">
        <f>IFERROR(VLOOKUP(Government_revenues_table[[#This Row],[Clasificación según EFP]],[1]!Table6_GFS_codes_classification[#Data],COLUMNS($F:H)+3,FALSE),"Do not enter data")</f>
        <v>Do not enter data</v>
      </c>
      <c r="E24" s="98" t="str">
        <f>IFERROR(VLOOKUP(Government_revenues_table[[#This Row],[Clasificación según EFP]],[1]!Table6_GFS_codes_classification[#Data],COLUMNS($F:I)+3,FALSE),"Do not enter data")</f>
        <v>Do not enter data</v>
      </c>
      <c r="F24" s="300" t="s">
        <v>629</v>
      </c>
      <c r="G24" s="229" t="s">
        <v>256</v>
      </c>
      <c r="H24" s="300" t="s">
        <v>635</v>
      </c>
      <c r="I24" s="300" t="s">
        <v>607</v>
      </c>
      <c r="J24" s="261">
        <v>7890373743</v>
      </c>
      <c r="K24" s="260" t="s">
        <v>644</v>
      </c>
      <c r="L24" s="260"/>
      <c r="M24" s="408"/>
      <c r="N24" s="408"/>
      <c r="O24" s="260"/>
      <c r="P24" s="260"/>
      <c r="Q24" s="260"/>
      <c r="R24" s="260"/>
      <c r="S24" s="260"/>
      <c r="T24" s="260"/>
      <c r="U24" s="260"/>
    </row>
    <row r="25" spans="2:21" ht="15.75" customHeight="1" x14ac:dyDescent="0.3">
      <c r="B25" s="98" t="str">
        <f>IFERROR(VLOOKUP(Government_revenues_table[[#This Row],[Clasificación según EFP]],[1]!Table6_GFS_codes_classification[#Data],COLUMNS($F:F)+3,FALSE),"Do not enter data")</f>
        <v>Do not enter data</v>
      </c>
      <c r="C25" s="98" t="str">
        <f>IFERROR(VLOOKUP(Government_revenues_table[[#This Row],[Clasificación según EFP]],[1]!Table6_GFS_codes_classification[#Data],COLUMNS($F:G)+3,FALSE),"Do not enter data")</f>
        <v>Do not enter data</v>
      </c>
      <c r="D25" s="98" t="str">
        <f>IFERROR(VLOOKUP(Government_revenues_table[[#This Row],[Clasificación según EFP]],[1]!Table6_GFS_codes_classification[#Data],COLUMNS($F:H)+3,FALSE),"Do not enter data")</f>
        <v>Do not enter data</v>
      </c>
      <c r="E25" s="98" t="str">
        <f>IFERROR(VLOOKUP(Government_revenues_table[[#This Row],[Clasificación según EFP]],[1]!Table6_GFS_codes_classification[#Data],COLUMNS($F:I)+3,FALSE),"Do not enter data")</f>
        <v>Do not enter data</v>
      </c>
      <c r="F25" s="304" t="s">
        <v>628</v>
      </c>
      <c r="G25" s="233" t="s">
        <v>256</v>
      </c>
      <c r="H25" s="304" t="s">
        <v>636</v>
      </c>
      <c r="I25" s="304" t="s">
        <v>607</v>
      </c>
      <c r="J25" s="261">
        <v>1772651346</v>
      </c>
      <c r="K25" s="260" t="s">
        <v>644</v>
      </c>
      <c r="L25" s="260"/>
      <c r="M25" s="408"/>
      <c r="N25" s="408"/>
      <c r="O25" s="260"/>
      <c r="P25" s="260"/>
      <c r="Q25" s="260"/>
      <c r="R25" s="260"/>
      <c r="S25" s="260"/>
      <c r="T25" s="260"/>
      <c r="U25" s="260"/>
    </row>
    <row r="26" spans="2:21" ht="15.75" customHeight="1" x14ac:dyDescent="0.3">
      <c r="B26" s="98" t="str">
        <f>IFERROR(VLOOKUP(Government_revenues_table[[#This Row],[Clasificación según EFP]],[1]!Table6_GFS_codes_classification[#Data],COLUMNS($F:F)+3,FALSE),"Do not enter data")</f>
        <v>Do not enter data</v>
      </c>
      <c r="C26" s="98" t="str">
        <f>IFERROR(VLOOKUP(Government_revenues_table[[#This Row],[Clasificación según EFP]],[1]!Table6_GFS_codes_classification[#Data],COLUMNS($F:G)+3,FALSE),"Do not enter data")</f>
        <v>Do not enter data</v>
      </c>
      <c r="D26" s="98" t="str">
        <f>IFERROR(VLOOKUP(Government_revenues_table[[#This Row],[Clasificación según EFP]],[1]!Table6_GFS_codes_classification[#Data],COLUMNS($F:H)+3,FALSE),"Do not enter data")</f>
        <v>Do not enter data</v>
      </c>
      <c r="E26" s="98" t="str">
        <f>IFERROR(VLOOKUP(Government_revenues_table[[#This Row],[Clasificación según EFP]],[1]!Table6_GFS_codes_classification[#Data],COLUMNS($F:I)+3,FALSE),"Do not enter data")</f>
        <v>Do not enter data</v>
      </c>
      <c r="F26" s="300" t="s">
        <v>630</v>
      </c>
      <c r="G26" s="229" t="s">
        <v>256</v>
      </c>
      <c r="H26" s="300" t="s">
        <v>637</v>
      </c>
      <c r="I26" s="300" t="s">
        <v>607</v>
      </c>
      <c r="J26" s="261">
        <v>8004622063</v>
      </c>
      <c r="K26" s="260" t="s">
        <v>644</v>
      </c>
      <c r="L26" s="260"/>
      <c r="M26" s="408"/>
      <c r="N26" s="408"/>
      <c r="O26" s="260"/>
      <c r="P26" s="260"/>
      <c r="Q26" s="260"/>
      <c r="R26" s="260"/>
      <c r="S26" s="260"/>
      <c r="T26" s="260"/>
      <c r="U26" s="260"/>
    </row>
    <row r="27" spans="2:21" x14ac:dyDescent="0.3">
      <c r="B27" s="98" t="str">
        <f>IFERROR(VLOOKUP(Government_revenues_table[[#This Row],[Clasificación según EFP]],[1]!Table6_GFS_codes_classification[#Data],COLUMNS($F:F)+3,FALSE),"Do not enter data")</f>
        <v>Do not enter data</v>
      </c>
      <c r="C27" s="98" t="str">
        <f>IFERROR(VLOOKUP(Government_revenues_table[[#This Row],[Clasificación según EFP]],[1]!Table6_GFS_codes_classification[#Data],COLUMNS($F:G)+3,FALSE),"Do not enter data")</f>
        <v>Do not enter data</v>
      </c>
      <c r="D27" s="98" t="str">
        <f>IFERROR(VLOOKUP(Government_revenues_table[[#This Row],[Clasificación según EFP]],[1]!Table6_GFS_codes_classification[#Data],COLUMNS($F:H)+3,FALSE),"Do not enter data")</f>
        <v>Do not enter data</v>
      </c>
      <c r="E27" s="98" t="str">
        <f>IFERROR(VLOOKUP(Government_revenues_table[[#This Row],[Clasificación según EFP]],[1]!Table6_GFS_codes_classification[#Data],COLUMNS($F:I)+3,FALSE),"Do not enter data")</f>
        <v>Do not enter data</v>
      </c>
      <c r="F27" s="304" t="s">
        <v>628</v>
      </c>
      <c r="G27" s="233" t="s">
        <v>256</v>
      </c>
      <c r="H27" s="304" t="s">
        <v>636</v>
      </c>
      <c r="I27" s="304" t="s">
        <v>607</v>
      </c>
      <c r="J27" s="261">
        <v>16236593140</v>
      </c>
      <c r="K27" s="260" t="s">
        <v>644</v>
      </c>
      <c r="L27" s="260"/>
      <c r="M27" s="355" t="s">
        <v>291</v>
      </c>
      <c r="N27" s="355"/>
      <c r="O27" s="260"/>
      <c r="P27" s="260"/>
      <c r="Q27" s="260"/>
      <c r="R27" s="260"/>
      <c r="S27" s="260"/>
      <c r="T27" s="260"/>
      <c r="U27" s="260"/>
    </row>
    <row r="28" spans="2:21" x14ac:dyDescent="0.3">
      <c r="B28" s="98" t="str">
        <f>IFERROR(VLOOKUP(Government_revenues_table[[#This Row],[Clasificación según EFP]],[1]!Table6_GFS_codes_classification[#Data],COLUMNS($F:F)+3,FALSE),"Do not enter data")</f>
        <v>Do not enter data</v>
      </c>
      <c r="C28" s="98" t="str">
        <f>IFERROR(VLOOKUP(Government_revenues_table[[#This Row],[Clasificación según EFP]],[1]!Table6_GFS_codes_classification[#Data],COLUMNS($F:G)+3,FALSE),"Do not enter data")</f>
        <v>Do not enter data</v>
      </c>
      <c r="D28" s="98" t="str">
        <f>IFERROR(VLOOKUP(Government_revenues_table[[#This Row],[Clasificación según EFP]],[1]!Table6_GFS_codes_classification[#Data],COLUMNS($F:H)+3,FALSE),"Do not enter data")</f>
        <v>Do not enter data</v>
      </c>
      <c r="E28" s="98" t="str">
        <f>IFERROR(VLOOKUP(Government_revenues_table[[#This Row],[Clasificación según EFP]],[1]!Table6_GFS_codes_classification[#Data],COLUMNS($F:I)+3,FALSE),"Do not enter data")</f>
        <v>Do not enter data</v>
      </c>
      <c r="F28" s="300" t="s">
        <v>290</v>
      </c>
      <c r="G28" s="229" t="s">
        <v>256</v>
      </c>
      <c r="H28" s="300" t="s">
        <v>638</v>
      </c>
      <c r="I28" s="300" t="s">
        <v>608</v>
      </c>
      <c r="J28" s="261">
        <v>160692728</v>
      </c>
      <c r="K28" s="260" t="s">
        <v>644</v>
      </c>
      <c r="L28" s="260"/>
      <c r="M28" s="355" t="s">
        <v>292</v>
      </c>
      <c r="N28" s="355"/>
      <c r="O28" s="260"/>
      <c r="P28" s="260"/>
      <c r="Q28" s="260"/>
      <c r="R28" s="260"/>
      <c r="S28" s="260"/>
      <c r="T28" s="260"/>
      <c r="U28" s="260"/>
    </row>
    <row r="29" spans="2:21" ht="16.5" thickBot="1" x14ac:dyDescent="0.35">
      <c r="B29" s="98" t="str">
        <f>IFERROR(VLOOKUP(Government_revenues_table[[#This Row],[Clasificación según EFP]],[1]!Table6_GFS_codes_classification[#Data],COLUMNS($F:F)+3,FALSE),"Do not enter data")</f>
        <v>Do not enter data</v>
      </c>
      <c r="C29" s="98" t="str">
        <f>IFERROR(VLOOKUP(Government_revenues_table[[#This Row],[Clasificación según EFP]],[1]!Table6_GFS_codes_classification[#Data],COLUMNS($F:G)+3,FALSE),"Do not enter data")</f>
        <v>Do not enter data</v>
      </c>
      <c r="D29" s="98" t="str">
        <f>IFERROR(VLOOKUP(Government_revenues_table[[#This Row],[Clasificación según EFP]],[1]!Table6_GFS_codes_classification[#Data],COLUMNS($F:H)+3,FALSE),"Do not enter data")</f>
        <v>Do not enter data</v>
      </c>
      <c r="E29" s="98" t="str">
        <f>IFERROR(VLOOKUP(Government_revenues_table[[#This Row],[Clasificación según EFP]],[1]!Table6_GFS_codes_classification[#Data],COLUMNS($F:I)+3,FALSE),"Do not enter data")</f>
        <v>Do not enter data</v>
      </c>
      <c r="F29" s="304" t="s">
        <v>631</v>
      </c>
      <c r="G29" s="233" t="s">
        <v>256</v>
      </c>
      <c r="H29" s="304" t="s">
        <v>639</v>
      </c>
      <c r="I29" s="304" t="s">
        <v>610</v>
      </c>
      <c r="J29" s="261">
        <v>521000</v>
      </c>
      <c r="K29" s="260" t="s">
        <v>644</v>
      </c>
      <c r="L29" s="260"/>
      <c r="M29" s="99"/>
      <c r="N29" s="99"/>
      <c r="O29" s="260"/>
      <c r="P29" s="260"/>
      <c r="Q29" s="260"/>
      <c r="R29" s="260"/>
      <c r="S29" s="260"/>
      <c r="T29" s="260"/>
      <c r="U29" s="260"/>
    </row>
    <row r="30" spans="2:21" x14ac:dyDescent="0.3">
      <c r="B30" s="98" t="str">
        <f>IFERROR(VLOOKUP(Government_revenues_table[[#This Row],[Clasificación según EFP]],[1]!Table6_GFS_codes_classification[#Data],COLUMNS($F:F)+3,FALSE),"Do not enter data")</f>
        <v>Do not enter data</v>
      </c>
      <c r="C30" s="98" t="str">
        <f>IFERROR(VLOOKUP(Government_revenues_table[[#This Row],[Clasificación según EFP]],[1]!Table6_GFS_codes_classification[#Data],COLUMNS($F:G)+3,FALSE),"Do not enter data")</f>
        <v>Do not enter data</v>
      </c>
      <c r="D30" s="98" t="str">
        <f>IFERROR(VLOOKUP(Government_revenues_table[[#This Row],[Clasificación según EFP]],[1]!Table6_GFS_codes_classification[#Data],COLUMNS($F:H)+3,FALSE),"Do not enter data")</f>
        <v>Do not enter data</v>
      </c>
      <c r="E30" s="98" t="str">
        <f>IFERROR(VLOOKUP(Government_revenues_table[[#This Row],[Clasificación según EFP]],[1]!Table6_GFS_codes_classification[#Data],COLUMNS($F:I)+3,FALSE),"Do not enter data")</f>
        <v>Do not enter data</v>
      </c>
      <c r="F30" s="300" t="s">
        <v>632</v>
      </c>
      <c r="G30" s="229" t="s">
        <v>256</v>
      </c>
      <c r="H30" s="300" t="s">
        <v>640</v>
      </c>
      <c r="I30" s="300" t="s">
        <v>607</v>
      </c>
      <c r="J30" s="261">
        <v>56980</v>
      </c>
      <c r="K30" s="260" t="s">
        <v>644</v>
      </c>
      <c r="L30" s="260"/>
      <c r="M30" s="260"/>
      <c r="N30" s="260"/>
      <c r="O30" s="260"/>
      <c r="P30" s="100"/>
      <c r="Q30" s="229"/>
      <c r="R30" s="252"/>
      <c r="S30" s="229"/>
      <c r="T30" s="252"/>
      <c r="U30" s="229"/>
    </row>
    <row r="31" spans="2:21" x14ac:dyDescent="0.3">
      <c r="B31" s="98" t="str">
        <f>IFERROR(VLOOKUP(Government_revenues_table[[#This Row],[Clasificación según EFP]],[1]!Table6_GFS_codes_classification[#Data],COLUMNS($F:F)+3,FALSE),"Do not enter data")</f>
        <v>Do not enter data</v>
      </c>
      <c r="C31" s="98" t="str">
        <f>IFERROR(VLOOKUP(Government_revenues_table[[#This Row],[Clasificación según EFP]],[1]!Table6_GFS_codes_classification[#Data],COLUMNS($F:G)+3,FALSE),"Do not enter data")</f>
        <v>Do not enter data</v>
      </c>
      <c r="D31" s="98" t="str">
        <f>IFERROR(VLOOKUP(Government_revenues_table[[#This Row],[Clasificación según EFP]],[1]!Table6_GFS_codes_classification[#Data],COLUMNS($F:H)+3,FALSE),"Do not enter data")</f>
        <v>Do not enter data</v>
      </c>
      <c r="E31" s="98" t="str">
        <f>IFERROR(VLOOKUP(Government_revenues_table[[#This Row],[Clasificación según EFP]],[1]!Table6_GFS_codes_classification[#Data],COLUMNS($F:I)+3,FALSE),"Do not enter data")</f>
        <v>Do not enter data</v>
      </c>
      <c r="F31" s="304" t="s">
        <v>631</v>
      </c>
      <c r="G31" s="233" t="s">
        <v>256</v>
      </c>
      <c r="H31" s="304" t="s">
        <v>641</v>
      </c>
      <c r="I31" s="304" t="s">
        <v>609</v>
      </c>
      <c r="J31" s="262">
        <v>252154</v>
      </c>
      <c r="K31" s="260" t="s">
        <v>644</v>
      </c>
      <c r="L31" s="260"/>
      <c r="M31" s="260"/>
      <c r="N31" s="260"/>
      <c r="O31" s="260"/>
      <c r="P31" s="401"/>
      <c r="Q31" s="401"/>
      <c r="R31" s="401"/>
      <c r="S31" s="401"/>
      <c r="T31" s="401"/>
      <c r="U31" s="401"/>
    </row>
    <row r="32" spans="2:21" x14ac:dyDescent="0.3">
      <c r="B32" s="98" t="str">
        <f>IFERROR(VLOOKUP(Government_revenues_table[[#This Row],[Clasificación según EFP]],[1]!Table6_GFS_codes_classification[#Data],COLUMNS($F:F)+3,FALSE),"Do not enter data")</f>
        <v>Do not enter data</v>
      </c>
      <c r="C32" s="98" t="str">
        <f>IFERROR(VLOOKUP(Government_revenues_table[[#This Row],[Clasificación según EFP]],[1]!Table6_GFS_codes_classification[#Data],COLUMNS($F:G)+3,FALSE),"Do not enter data")</f>
        <v>Do not enter data</v>
      </c>
      <c r="D32" s="98" t="str">
        <f>IFERROR(VLOOKUP(Government_revenues_table[[#This Row],[Clasificación según EFP]],[1]!Table6_GFS_codes_classification[#Data],COLUMNS($F:H)+3,FALSE),"Do not enter data")</f>
        <v>Do not enter data</v>
      </c>
      <c r="E32" s="98" t="str">
        <f>IFERROR(VLOOKUP(Government_revenues_table[[#This Row],[Clasificación según EFP]],[1]!Table6_GFS_codes_classification[#Data],COLUMNS($F:I)+3,FALSE),"Do not enter data")</f>
        <v>Do not enter data</v>
      </c>
      <c r="F32" s="300" t="s">
        <v>629</v>
      </c>
      <c r="G32" s="229" t="s">
        <v>256</v>
      </c>
      <c r="H32" s="300" t="s">
        <v>642</v>
      </c>
      <c r="I32" s="300" t="s">
        <v>609</v>
      </c>
      <c r="J32" s="262">
        <v>0</v>
      </c>
      <c r="K32" s="260" t="s">
        <v>644</v>
      </c>
      <c r="L32" s="260"/>
      <c r="M32" s="260"/>
      <c r="N32" s="260"/>
      <c r="O32" s="260"/>
      <c r="P32" s="260"/>
      <c r="Q32" s="260"/>
      <c r="R32" s="260"/>
      <c r="S32" s="260"/>
      <c r="T32" s="260"/>
      <c r="U32" s="260"/>
    </row>
    <row r="33" spans="2:20" x14ac:dyDescent="0.3">
      <c r="B33" s="98" t="str">
        <f>IFERROR(VLOOKUP(Government_revenues_table[[#This Row],[Clasificación según EFP]],[1]!Table6_GFS_codes_classification[#Data],COLUMNS($F:F)+3,FALSE),"Do not enter data")</f>
        <v>Do not enter data</v>
      </c>
      <c r="C33" s="98" t="str">
        <f>IFERROR(VLOOKUP(Government_revenues_table[[#This Row],[Clasificación según EFP]],[1]!Table6_GFS_codes_classification[#Data],COLUMNS($F:G)+3,FALSE),"Do not enter data")</f>
        <v>Do not enter data</v>
      </c>
      <c r="D33" s="98" t="str">
        <f>IFERROR(VLOOKUP(Government_revenues_table[[#This Row],[Clasificación según EFP]],[1]!Table6_GFS_codes_classification[#Data],COLUMNS($F:H)+3,FALSE),"Do not enter data")</f>
        <v>Do not enter data</v>
      </c>
      <c r="E33" s="98" t="str">
        <f>IFERROR(VLOOKUP(Government_revenues_table[[#This Row],[Clasificación según EFP]],[1]!Table6_GFS_codes_classification[#Data],COLUMNS($F:I)+3,FALSE),"Do not enter data")</f>
        <v>Do not enter data</v>
      </c>
      <c r="F33" s="300" t="s">
        <v>629</v>
      </c>
      <c r="G33" s="229" t="s">
        <v>256</v>
      </c>
      <c r="H33" s="300" t="s">
        <v>643</v>
      </c>
      <c r="I33" s="300" t="s">
        <v>607</v>
      </c>
      <c r="J33" s="262">
        <v>0</v>
      </c>
      <c r="K33" s="260" t="s">
        <v>644</v>
      </c>
      <c r="L33" s="260"/>
      <c r="M33" s="260"/>
      <c r="N33" s="260"/>
      <c r="O33" s="260"/>
      <c r="P33" s="260"/>
      <c r="Q33" s="260"/>
      <c r="R33" s="260"/>
      <c r="S33" s="260"/>
      <c r="T33" s="260"/>
    </row>
    <row r="34" spans="2:20" x14ac:dyDescent="0.3">
      <c r="B34" s="98" t="str">
        <f>IFERROR(VLOOKUP(Government_revenues_table[[#This Row],[Clasificación según EFP]],[1]!Table6_GFS_codes_classification[#Data],COLUMNS($F:F)+3,FALSE),"Do not enter data")</f>
        <v>Do not enter data</v>
      </c>
      <c r="C34" s="98" t="str">
        <f>IFERROR(VLOOKUP(Government_revenues_table[[#This Row],[Clasificación según EFP]],[1]!Table6_GFS_codes_classification[#Data],COLUMNS($F:G)+3,FALSE),"Do not enter data")</f>
        <v>Do not enter data</v>
      </c>
      <c r="D34" s="98" t="str">
        <f>IFERROR(VLOOKUP(Government_revenues_table[[#This Row],[Clasificación según EFP]],[1]!Table6_GFS_codes_classification[#Data],COLUMNS($F:H)+3,FALSE),"Do not enter data")</f>
        <v>Do not enter data</v>
      </c>
      <c r="E34" s="98" t="str">
        <f>IFERROR(VLOOKUP(Government_revenues_table[[#This Row],[Clasificación según EFP]],[1]!Table6_GFS_codes_classification[#Data],COLUMNS($F:I)+3,FALSE),"Do not enter data")</f>
        <v>Do not enter data</v>
      </c>
      <c r="F34" s="300" t="s">
        <v>629</v>
      </c>
      <c r="G34" s="229" t="s">
        <v>256</v>
      </c>
      <c r="H34" s="300" t="s">
        <v>643</v>
      </c>
      <c r="I34" s="300" t="s">
        <v>607</v>
      </c>
      <c r="J34" s="262">
        <v>0</v>
      </c>
      <c r="K34" s="260" t="s">
        <v>644</v>
      </c>
      <c r="L34" s="260"/>
      <c r="M34" s="260"/>
      <c r="N34" s="260"/>
      <c r="O34" s="260"/>
      <c r="P34" s="260"/>
      <c r="Q34" s="260"/>
      <c r="R34" s="263"/>
      <c r="S34" s="260"/>
      <c r="T34" s="260"/>
    </row>
    <row r="35" spans="2:20" x14ac:dyDescent="0.3">
      <c r="B35" s="101" t="str">
        <f>IFERROR(VLOOKUP(Government_revenues_table[[#This Row],[Clasificación según EFP]],[1]!Table6_GFS_codes_classification[#Data],COLUMNS($F:F)+3,FALSE),"Do not enter data")</f>
        <v>Do not enter data</v>
      </c>
      <c r="C35" s="101" t="str">
        <f>IFERROR(VLOOKUP(Government_revenues_table[[#This Row],[Clasificación según EFP]],[1]!Table6_GFS_codes_classification[#Data],COLUMNS($F:G)+3,FALSE),"Do not enter data")</f>
        <v>Do not enter data</v>
      </c>
      <c r="D35" s="101" t="str">
        <f>IFERROR(VLOOKUP(Government_revenues_table[[#This Row],[Clasificación según EFP]],[1]!Table6_GFS_codes_classification[#Data],COLUMNS($F:H)+3,FALSE),"Do not enter data")</f>
        <v>Do not enter data</v>
      </c>
      <c r="E35" s="101" t="str">
        <f>IFERROR(VLOOKUP(Government_revenues_table[[#This Row],[Clasificación según EFP]],[1]!Table6_GFS_codes_classification[#Data],COLUMNS($F:I)+3,FALSE),"Do not enter data")</f>
        <v>Do not enter data</v>
      </c>
      <c r="F35" s="260"/>
      <c r="G35" s="260"/>
      <c r="H35" s="260"/>
      <c r="I35" s="260"/>
      <c r="J35" s="262"/>
      <c r="K35" s="260"/>
      <c r="L35" s="260"/>
      <c r="M35" s="260"/>
      <c r="N35" s="260"/>
      <c r="O35" s="260"/>
      <c r="P35" s="260"/>
      <c r="Q35" s="260"/>
      <c r="R35" s="264"/>
      <c r="S35" s="260"/>
      <c r="T35" s="260"/>
    </row>
    <row r="36" spans="2:20" x14ac:dyDescent="0.3">
      <c r="B36" s="98" t="str">
        <f>IFERROR(VLOOKUP(Government_revenues_table[[#This Row],[Clasificación según EFP]],[1]!Table6_GFS_codes_classification[#Data],COLUMNS($F:F)+3,FALSE),"Do not enter data")</f>
        <v>Do not enter data</v>
      </c>
      <c r="C36" s="98" t="str">
        <f>IFERROR(VLOOKUP(Government_revenues_table[[#This Row],[Clasificación según EFP]],[1]!Table6_GFS_codes_classification[#Data],COLUMNS($F:G)+3,FALSE),"Do not enter data")</f>
        <v>Do not enter data</v>
      </c>
      <c r="D36" s="98" t="str">
        <f>IFERROR(VLOOKUP(Government_revenues_table[[#This Row],[Clasificación según EFP]],[1]!Table6_GFS_codes_classification[#Data],COLUMNS($F:H)+3,FALSE),"Do not enter data")</f>
        <v>Do not enter data</v>
      </c>
      <c r="E36" s="98" t="str">
        <f>IFERROR(VLOOKUP(Government_revenues_table[[#This Row],[Clasificación según EFP]],[1]!Table6_GFS_codes_classification[#Data],COLUMNS($F:I)+3,FALSE),"Do not enter data")</f>
        <v>Do not enter data</v>
      </c>
      <c r="F36" s="260"/>
      <c r="G36" s="260"/>
      <c r="H36" s="260"/>
      <c r="I36" s="260"/>
      <c r="J36" s="262"/>
      <c r="K36" s="260"/>
      <c r="L36" s="260"/>
      <c r="M36" s="260"/>
      <c r="N36" s="260"/>
      <c r="O36" s="260"/>
      <c r="P36" s="260"/>
      <c r="Q36" s="260"/>
      <c r="R36" s="260"/>
      <c r="S36" s="260"/>
      <c r="T36" s="260"/>
    </row>
    <row r="37" spans="2:20" x14ac:dyDescent="0.3">
      <c r="B37" s="98" t="str">
        <f>IFERROR(VLOOKUP(Government_revenues_table[[#This Row],[Clasificación según EFP]],[1]!Table6_GFS_codes_classification[#Data],COLUMNS($F:F)+3,FALSE),"Do not enter data")</f>
        <v>Do not enter data</v>
      </c>
      <c r="C37" s="98" t="str">
        <f>IFERROR(VLOOKUP(Government_revenues_table[[#This Row],[Clasificación según EFP]],[1]!Table6_GFS_codes_classification[#Data],COLUMNS($F:G)+3,FALSE),"Do not enter data")</f>
        <v>Do not enter data</v>
      </c>
      <c r="D37" s="98" t="str">
        <f>IFERROR(VLOOKUP(Government_revenues_table[[#This Row],[Clasificación según EFP]],[1]!Table6_GFS_codes_classification[#Data],COLUMNS($F:H)+3,FALSE),"Do not enter data")</f>
        <v>Do not enter data</v>
      </c>
      <c r="E37" s="98" t="str">
        <f>IFERROR(VLOOKUP(Government_revenues_table[[#This Row],[Clasificación según EFP]],[1]!Table6_GFS_codes_classification[#Data],COLUMNS($F:I)+3,FALSE),"Do not enter data")</f>
        <v>Do not enter data</v>
      </c>
      <c r="F37" s="260"/>
      <c r="G37" s="260"/>
      <c r="H37" s="260"/>
      <c r="I37" s="260"/>
      <c r="J37" s="262"/>
      <c r="K37" s="260"/>
      <c r="L37" s="260"/>
      <c r="M37" s="260"/>
      <c r="N37" s="260"/>
      <c r="O37" s="260"/>
      <c r="P37" s="260"/>
      <c r="Q37" s="260"/>
      <c r="R37" s="260"/>
      <c r="S37" s="260"/>
      <c r="T37" s="260"/>
    </row>
    <row r="38" spans="2:20" x14ac:dyDescent="0.3">
      <c r="B38" s="98" t="str">
        <f>IFERROR(VLOOKUP(Government_revenues_table[[#This Row],[Clasificación según EFP]],[1]!Table6_GFS_codes_classification[#Data],COLUMNS($F:F)+3,FALSE),"Do not enter data")</f>
        <v>Do not enter data</v>
      </c>
      <c r="C38" s="98" t="str">
        <f>IFERROR(VLOOKUP(Government_revenues_table[[#This Row],[Clasificación según EFP]],[1]!Table6_GFS_codes_classification[#Data],COLUMNS($F:G)+3,FALSE),"Do not enter data")</f>
        <v>Do not enter data</v>
      </c>
      <c r="D38" s="98" t="str">
        <f>IFERROR(VLOOKUP(Government_revenues_table[[#This Row],[Clasificación según EFP]],[1]!Table6_GFS_codes_classification[#Data],COLUMNS($F:H)+3,FALSE),"Do not enter data")</f>
        <v>Do not enter data</v>
      </c>
      <c r="E38" s="98" t="str">
        <f>IFERROR(VLOOKUP(Government_revenues_table[[#This Row],[Clasificación según EFP]],[1]!Table6_GFS_codes_classification[#Data],COLUMNS($F:I)+3,FALSE),"Do not enter data")</f>
        <v>Do not enter data</v>
      </c>
      <c r="F38" s="260"/>
      <c r="G38" s="260"/>
      <c r="H38" s="260"/>
      <c r="I38" s="260"/>
      <c r="J38" s="262"/>
      <c r="K38" s="260"/>
      <c r="L38" s="260"/>
      <c r="M38" s="260"/>
      <c r="N38" s="260"/>
      <c r="O38" s="260"/>
      <c r="P38" s="260"/>
      <c r="Q38" s="260"/>
      <c r="R38" s="260"/>
      <c r="S38" s="260"/>
      <c r="T38" s="263"/>
    </row>
    <row r="39" spans="2:20" x14ac:dyDescent="0.3">
      <c r="B39" s="98" t="str">
        <f>IFERROR(VLOOKUP(Government_revenues_table[[#This Row],[Clasificación según EFP]],[1]!Table6_GFS_codes_classification[#Data],COLUMNS($F:F)+3,FALSE),"Do not enter data")</f>
        <v>Do not enter data</v>
      </c>
      <c r="C39" s="98" t="str">
        <f>IFERROR(VLOOKUP(Government_revenues_table[[#This Row],[Clasificación según EFP]],[1]!Table6_GFS_codes_classification[#Data],COLUMNS($F:G)+3,FALSE),"Do not enter data")</f>
        <v>Do not enter data</v>
      </c>
      <c r="D39" s="98" t="str">
        <f>IFERROR(VLOOKUP(Government_revenues_table[[#This Row],[Clasificación según EFP]],[1]!Table6_GFS_codes_classification[#Data],COLUMNS($F:H)+3,FALSE),"Do not enter data")</f>
        <v>Do not enter data</v>
      </c>
      <c r="E39" s="98" t="str">
        <f>IFERROR(VLOOKUP(Government_revenues_table[[#This Row],[Clasificación según EFP]],[1]!Table6_GFS_codes_classification[#Data],COLUMNS($F:I)+3,FALSE),"Do not enter data")</f>
        <v>Do not enter data</v>
      </c>
      <c r="F39" s="260"/>
      <c r="G39" s="260"/>
      <c r="H39" s="260"/>
      <c r="I39" s="260"/>
      <c r="J39" s="262"/>
      <c r="K39" s="260"/>
      <c r="L39" s="260"/>
      <c r="M39" s="260"/>
      <c r="N39" s="260"/>
      <c r="O39" s="260"/>
      <c r="P39" s="260"/>
      <c r="Q39" s="260"/>
      <c r="R39" s="260"/>
      <c r="S39" s="260"/>
      <c r="T39" s="264"/>
    </row>
    <row r="40" spans="2:20" x14ac:dyDescent="0.3">
      <c r="B40" s="98" t="str">
        <f>IFERROR(VLOOKUP(Government_revenues_table[[#This Row],[Clasificación según EFP]],[1]!Table6_GFS_codes_classification[#Data],COLUMNS($F:F)+3,FALSE),"Do not enter data")</f>
        <v>Do not enter data</v>
      </c>
      <c r="C40" s="98" t="str">
        <f>IFERROR(VLOOKUP(Government_revenues_table[[#This Row],[Clasificación según EFP]],[1]!Table6_GFS_codes_classification[#Data],COLUMNS($F:G)+3,FALSE),"Do not enter data")</f>
        <v>Do not enter data</v>
      </c>
      <c r="D40" s="98" t="str">
        <f>IFERROR(VLOOKUP(Government_revenues_table[[#This Row],[Clasificación según EFP]],[1]!Table6_GFS_codes_classification[#Data],COLUMNS($F:H)+3,FALSE),"Do not enter data")</f>
        <v>Do not enter data</v>
      </c>
      <c r="E40" s="98" t="str">
        <f>IFERROR(VLOOKUP(Government_revenues_table[[#This Row],[Clasificación según EFP]],[1]!Table6_GFS_codes_classification[#Data],COLUMNS($F:I)+3,FALSE),"Do not enter data")</f>
        <v>Do not enter data</v>
      </c>
      <c r="F40" s="260"/>
      <c r="G40" s="260"/>
      <c r="H40" s="260"/>
      <c r="I40" s="260"/>
      <c r="J40" s="262"/>
      <c r="K40" s="260"/>
      <c r="L40" s="260"/>
      <c r="M40" s="260"/>
      <c r="N40" s="260"/>
      <c r="O40" s="260"/>
      <c r="P40" s="260"/>
      <c r="Q40" s="260"/>
      <c r="R40" s="260"/>
      <c r="S40" s="260"/>
      <c r="T40" s="260"/>
    </row>
    <row r="41" spans="2:20" x14ac:dyDescent="0.3">
      <c r="B41" s="98" t="str">
        <f>IFERROR(VLOOKUP(Government_revenues_table[[#This Row],[Clasificación según EFP]],[1]!Table6_GFS_codes_classification[#Data],COLUMNS($F:F)+3,FALSE),"Do not enter data")</f>
        <v>Do not enter data</v>
      </c>
      <c r="C41" s="98" t="str">
        <f>IFERROR(VLOOKUP(Government_revenues_table[[#This Row],[Clasificación según EFP]],[1]!Table6_GFS_codes_classification[#Data],COLUMNS($F:G)+3,FALSE),"Do not enter data")</f>
        <v>Do not enter data</v>
      </c>
      <c r="D41" s="98" t="str">
        <f>IFERROR(VLOOKUP(Government_revenues_table[[#This Row],[Clasificación según EFP]],[1]!Table6_GFS_codes_classification[#Data],COLUMNS($F:H)+3,FALSE),"Do not enter data")</f>
        <v>Do not enter data</v>
      </c>
      <c r="E41" s="98" t="str">
        <f>IFERROR(VLOOKUP(Government_revenues_table[[#This Row],[Clasificación según EFP]],[1]!Table6_GFS_codes_classification[#Data],COLUMNS($F:I)+3,FALSE),"Do not enter data")</f>
        <v>Do not enter data</v>
      </c>
      <c r="F41" s="260"/>
      <c r="G41" s="260"/>
      <c r="H41" s="260"/>
      <c r="I41" s="260"/>
      <c r="J41" s="262"/>
      <c r="K41" s="260"/>
      <c r="L41" s="260"/>
      <c r="M41" s="260"/>
      <c r="N41" s="260"/>
      <c r="O41" s="260"/>
      <c r="P41" s="260"/>
      <c r="Q41" s="260"/>
      <c r="R41" s="263"/>
      <c r="S41" s="260"/>
      <c r="T41" s="260"/>
    </row>
    <row r="42" spans="2:20" x14ac:dyDescent="0.3">
      <c r="B42" s="98" t="str">
        <f>IFERROR(VLOOKUP(Government_revenues_table[[#This Row],[Clasificación según EFP]],[1]!Table6_GFS_codes_classification[#Data],COLUMNS($F:F)+3,FALSE),"Do not enter data")</f>
        <v>Do not enter data</v>
      </c>
      <c r="C42" s="98" t="str">
        <f>IFERROR(VLOOKUP(Government_revenues_table[[#This Row],[Clasificación según EFP]],[1]!Table6_GFS_codes_classification[#Data],COLUMNS($F:G)+3,FALSE),"Do not enter data")</f>
        <v>Do not enter data</v>
      </c>
      <c r="D42" s="98" t="str">
        <f>IFERROR(VLOOKUP(Government_revenues_table[[#This Row],[Clasificación según EFP]],[1]!Table6_GFS_codes_classification[#Data],COLUMNS($F:H)+3,FALSE),"Do not enter data")</f>
        <v>Do not enter data</v>
      </c>
      <c r="E42" s="98" t="str">
        <f>IFERROR(VLOOKUP(Government_revenues_table[[#This Row],[Clasificación según EFP]],[1]!Table6_GFS_codes_classification[#Data],COLUMNS($F:I)+3,FALSE),"Do not enter data")</f>
        <v>Do not enter data</v>
      </c>
      <c r="F42" s="260"/>
      <c r="G42" s="260"/>
      <c r="H42" s="260"/>
      <c r="I42" s="260"/>
      <c r="J42" s="262"/>
      <c r="K42" s="260"/>
      <c r="L42" s="260"/>
      <c r="M42" s="260"/>
      <c r="N42" s="260"/>
      <c r="O42" s="260"/>
      <c r="P42" s="260"/>
      <c r="Q42" s="260"/>
      <c r="R42" s="264"/>
      <c r="S42" s="260"/>
      <c r="T42" s="263"/>
    </row>
    <row r="43" spans="2:20" x14ac:dyDescent="0.3">
      <c r="B43" s="98" t="str">
        <f>IFERROR(VLOOKUP(Government_revenues_table[[#This Row],[Clasificación según EFP]],[1]!Table6_GFS_codes_classification[#Data],COLUMNS($F:F)+3,FALSE),"Do not enter data")</f>
        <v>Do not enter data</v>
      </c>
      <c r="C43" s="98" t="str">
        <f>IFERROR(VLOOKUP(Government_revenues_table[[#This Row],[Clasificación según EFP]],[1]!Table6_GFS_codes_classification[#Data],COLUMNS($F:G)+3,FALSE),"Do not enter data")</f>
        <v>Do not enter data</v>
      </c>
      <c r="D43" s="98" t="str">
        <f>IFERROR(VLOOKUP(Government_revenues_table[[#This Row],[Clasificación según EFP]],[1]!Table6_GFS_codes_classification[#Data],COLUMNS($F:H)+3,FALSE),"Do not enter data")</f>
        <v>Do not enter data</v>
      </c>
      <c r="E43" s="98" t="str">
        <f>IFERROR(VLOOKUP(Government_revenues_table[[#This Row],[Clasificación según EFP]],[1]!Table6_GFS_codes_classification[#Data],COLUMNS($F:I)+3,FALSE),"Do not enter data")</f>
        <v>Do not enter data</v>
      </c>
      <c r="F43" s="260"/>
      <c r="G43" s="260"/>
      <c r="H43" s="260"/>
      <c r="I43" s="260"/>
      <c r="J43" s="262"/>
      <c r="K43" s="260"/>
      <c r="L43" s="260"/>
      <c r="M43" s="260"/>
      <c r="N43" s="260"/>
      <c r="O43" s="260"/>
      <c r="P43" s="260"/>
      <c r="Q43" s="260"/>
      <c r="R43" s="264"/>
      <c r="S43" s="260"/>
      <c r="T43" s="264"/>
    </row>
    <row r="44" spans="2:20" x14ac:dyDescent="0.3">
      <c r="B44" s="101" t="str">
        <f>IFERROR(VLOOKUP(Government_revenues_table[[#This Row],[Clasificación según EFP]],[1]!Table6_GFS_codes_classification[#Data],COLUMNS($F:F)+3,FALSE),"Do not enter data")</f>
        <v>Do not enter data</v>
      </c>
      <c r="C44" s="101" t="str">
        <f>IFERROR(VLOOKUP(Government_revenues_table[[#This Row],[Clasificación según EFP]],[1]!Table6_GFS_codes_classification[#Data],COLUMNS($F:G)+3,FALSE),"Do not enter data")</f>
        <v>Do not enter data</v>
      </c>
      <c r="D44" s="101" t="str">
        <f>IFERROR(VLOOKUP(Government_revenues_table[[#This Row],[Clasificación según EFP]],[1]!Table6_GFS_codes_classification[#Data],COLUMNS($F:H)+3,FALSE),"Do not enter data")</f>
        <v>Do not enter data</v>
      </c>
      <c r="E44" s="101" t="str">
        <f>IFERROR(VLOOKUP(Government_revenues_table[[#This Row],[Clasificación según EFP]],[1]!Table6_GFS_codes_classification[#Data],COLUMNS($F:I)+3,FALSE),"Do not enter data")</f>
        <v>Do not enter data</v>
      </c>
      <c r="F44" s="260"/>
      <c r="G44" s="260"/>
      <c r="H44" s="260"/>
      <c r="I44" s="260"/>
      <c r="J44" s="262"/>
      <c r="K44" s="260"/>
      <c r="L44" s="260"/>
      <c r="M44" s="260"/>
      <c r="N44" s="260"/>
      <c r="O44" s="260"/>
      <c r="P44" s="260"/>
      <c r="Q44" s="260"/>
      <c r="R44" s="264"/>
      <c r="S44" s="260"/>
      <c r="T44" s="263"/>
    </row>
    <row r="45" spans="2:20" x14ac:dyDescent="0.3">
      <c r="B45" s="98" t="str">
        <f>IFERROR(VLOOKUP(Government_revenues_table[[#This Row],[Clasificación según EFP]],[1]!Table6_GFS_codes_classification[#Data],COLUMNS($F:F)+3,FALSE),"Do not enter data")</f>
        <v>Do not enter data</v>
      </c>
      <c r="C45" s="98" t="str">
        <f>IFERROR(VLOOKUP(Government_revenues_table[[#This Row],[Clasificación según EFP]],[1]!Table6_GFS_codes_classification[#Data],COLUMNS($F:G)+3,FALSE),"Do not enter data")</f>
        <v>Do not enter data</v>
      </c>
      <c r="D45" s="98" t="str">
        <f>IFERROR(VLOOKUP(Government_revenues_table[[#This Row],[Clasificación según EFP]],[1]!Table6_GFS_codes_classification[#Data],COLUMNS($F:H)+3,FALSE),"Do not enter data")</f>
        <v>Do not enter data</v>
      </c>
      <c r="E45" s="98" t="str">
        <f>IFERROR(VLOOKUP(Government_revenues_table[[#This Row],[Clasificación según EFP]],[1]!Table6_GFS_codes_classification[#Data],COLUMNS($F:I)+3,FALSE),"Do not enter data")</f>
        <v>Do not enter data</v>
      </c>
      <c r="F45" s="260"/>
      <c r="G45" s="260"/>
      <c r="H45" s="260"/>
      <c r="I45" s="260"/>
      <c r="J45" s="262"/>
      <c r="K45" s="260"/>
      <c r="L45" s="260"/>
      <c r="M45" s="260"/>
      <c r="N45" s="260"/>
      <c r="O45" s="260"/>
      <c r="P45" s="260"/>
      <c r="Q45" s="260"/>
      <c r="R45" s="260"/>
      <c r="S45" s="260"/>
      <c r="T45" s="263"/>
    </row>
    <row r="46" spans="2:20" x14ac:dyDescent="0.3">
      <c r="B46" s="98" t="str">
        <f>IFERROR(VLOOKUP(Government_revenues_table[[#This Row],[Clasificación según EFP]],[1]!Table6_GFS_codes_classification[#Data],COLUMNS($F:F)+3,FALSE),"Do not enter data")</f>
        <v>Do not enter data</v>
      </c>
      <c r="C46" s="98" t="str">
        <f>IFERROR(VLOOKUP(Government_revenues_table[[#This Row],[Clasificación según EFP]],[1]!Table6_GFS_codes_classification[#Data],COLUMNS($F:G)+3,FALSE),"Do not enter data")</f>
        <v>Do not enter data</v>
      </c>
      <c r="D46" s="98" t="str">
        <f>IFERROR(VLOOKUP(Government_revenues_table[[#This Row],[Clasificación según EFP]],[1]!Table6_GFS_codes_classification[#Data],COLUMNS($F:H)+3,FALSE),"Do not enter data")</f>
        <v>Do not enter data</v>
      </c>
      <c r="E46" s="98" t="str">
        <f>IFERROR(VLOOKUP(Government_revenues_table[[#This Row],[Clasificación según EFP]],[1]!Table6_GFS_codes_classification[#Data],COLUMNS($F:I)+3,FALSE),"Do not enter data")</f>
        <v>Do not enter data</v>
      </c>
      <c r="F46" s="260"/>
      <c r="G46" s="260"/>
      <c r="H46" s="260"/>
      <c r="I46" s="260"/>
      <c r="J46" s="262"/>
      <c r="K46" s="260"/>
      <c r="L46" s="260"/>
      <c r="M46" s="260"/>
      <c r="N46" s="260"/>
      <c r="O46" s="260"/>
      <c r="P46" s="260"/>
      <c r="Q46" s="260"/>
      <c r="R46" s="260"/>
      <c r="S46" s="260"/>
      <c r="T46" s="260"/>
    </row>
    <row r="47" spans="2:20" x14ac:dyDescent="0.3">
      <c r="B47" s="98" t="str">
        <f>IFERROR(VLOOKUP(Government_revenues_table[[#This Row],[Clasificación según EFP]],[1]!Table6_GFS_codes_classification[#Data],COLUMNS($F:F)+3,FALSE),"Do not enter data")</f>
        <v>Do not enter data</v>
      </c>
      <c r="C47" s="98" t="str">
        <f>IFERROR(VLOOKUP(Government_revenues_table[[#This Row],[Clasificación según EFP]],[1]!Table6_GFS_codes_classification[#Data],COLUMNS($F:G)+3,FALSE),"Do not enter data")</f>
        <v>Do not enter data</v>
      </c>
      <c r="D47" s="98" t="str">
        <f>IFERROR(VLOOKUP(Government_revenues_table[[#This Row],[Clasificación según EFP]],[1]!Table6_GFS_codes_classification[#Data],COLUMNS($F:H)+3,FALSE),"Do not enter data")</f>
        <v>Do not enter data</v>
      </c>
      <c r="E47" s="98" t="str">
        <f>IFERROR(VLOOKUP(Government_revenues_table[[#This Row],[Clasificación según EFP]],[1]!Table6_GFS_codes_classification[#Data],COLUMNS($F:I)+3,FALSE),"Do not enter data")</f>
        <v>Do not enter data</v>
      </c>
      <c r="F47" s="260"/>
      <c r="G47" s="260"/>
      <c r="H47" s="260"/>
      <c r="I47" s="260"/>
      <c r="J47" s="262"/>
      <c r="K47" s="260"/>
      <c r="L47" s="260"/>
      <c r="M47" s="260"/>
      <c r="N47" s="260"/>
      <c r="O47" s="260"/>
      <c r="P47" s="260"/>
      <c r="Q47" s="260"/>
      <c r="R47" s="260"/>
      <c r="S47" s="260"/>
      <c r="T47" s="264"/>
    </row>
    <row r="48" spans="2:20" x14ac:dyDescent="0.3">
      <c r="B48" s="98" t="str">
        <f>IFERROR(VLOOKUP(Government_revenues_table[[#This Row],[Clasificación según EFP]],[1]!Table6_GFS_codes_classification[#Data],COLUMNS($F:F)+3,FALSE),"Do not enter data")</f>
        <v>Do not enter data</v>
      </c>
      <c r="C48" s="98" t="str">
        <f>IFERROR(VLOOKUP(Government_revenues_table[[#This Row],[Clasificación según EFP]],[1]!Table6_GFS_codes_classification[#Data],COLUMNS($F:G)+3,FALSE),"Do not enter data")</f>
        <v>Do not enter data</v>
      </c>
      <c r="D48" s="98" t="str">
        <f>IFERROR(VLOOKUP(Government_revenues_table[[#This Row],[Clasificación según EFP]],[1]!Table6_GFS_codes_classification[#Data],COLUMNS($F:H)+3,FALSE),"Do not enter data")</f>
        <v>Do not enter data</v>
      </c>
      <c r="E48" s="98" t="str">
        <f>IFERROR(VLOOKUP(Government_revenues_table[[#This Row],[Clasificación según EFP]],[1]!Table6_GFS_codes_classification[#Data],COLUMNS($F:I)+3,FALSE),"Do not enter data")</f>
        <v>Do not enter data</v>
      </c>
      <c r="F48" s="102" t="s">
        <v>244</v>
      </c>
      <c r="G48" s="260"/>
      <c r="H48" s="260"/>
      <c r="I48" s="260"/>
      <c r="J48" s="262" t="s">
        <v>62</v>
      </c>
      <c r="K48" s="260" t="s">
        <v>268</v>
      </c>
      <c r="L48" s="260"/>
      <c r="M48" s="260"/>
      <c r="N48" s="260"/>
      <c r="O48" s="260"/>
      <c r="P48" s="260"/>
      <c r="Q48" s="260"/>
      <c r="R48" s="260"/>
      <c r="S48" s="260"/>
      <c r="T48" s="260"/>
    </row>
    <row r="49" spans="6:20" ht="16.5" thickBot="1" x14ac:dyDescent="0.35">
      <c r="F49" s="260"/>
      <c r="G49" s="260"/>
      <c r="H49" s="260"/>
      <c r="I49" s="260"/>
      <c r="J49" s="260"/>
      <c r="K49" s="260"/>
      <c r="L49" s="260"/>
      <c r="M49" s="260"/>
      <c r="N49" s="260"/>
      <c r="O49" s="260"/>
      <c r="P49" s="260"/>
      <c r="Q49" s="260"/>
      <c r="R49" s="260"/>
      <c r="S49" s="260"/>
      <c r="T49" s="260"/>
    </row>
    <row r="50" spans="6:20" ht="17.25" thickBot="1" x14ac:dyDescent="0.35">
      <c r="F50" s="260"/>
      <c r="G50" s="260"/>
      <c r="H50" s="260"/>
      <c r="I50" s="103" t="s">
        <v>293</v>
      </c>
      <c r="J50" s="343">
        <v>626083058.64976382</v>
      </c>
      <c r="K50" s="260"/>
      <c r="L50" s="260"/>
      <c r="M50" s="260"/>
      <c r="N50" s="260"/>
      <c r="O50" s="260"/>
      <c r="P50" s="260"/>
      <c r="Q50" s="260"/>
      <c r="R50" s="260"/>
      <c r="S50" s="260"/>
      <c r="T50" s="264"/>
    </row>
    <row r="51" spans="6:20" ht="21" customHeight="1" thickBot="1" x14ac:dyDescent="0.35">
      <c r="F51" s="260"/>
      <c r="G51" s="260"/>
      <c r="H51" s="260"/>
      <c r="I51" s="104"/>
      <c r="J51" s="263"/>
      <c r="K51" s="260"/>
      <c r="L51" s="260"/>
      <c r="M51" s="260"/>
      <c r="N51" s="260"/>
      <c r="O51" s="260"/>
      <c r="P51" s="260"/>
      <c r="Q51" s="260"/>
      <c r="R51" s="260"/>
      <c r="S51" s="260"/>
      <c r="T51" s="260"/>
    </row>
    <row r="52" spans="6:20" ht="17.25" thickBot="1" x14ac:dyDescent="0.35">
      <c r="F52" s="260"/>
      <c r="G52" s="260"/>
      <c r="H52" s="260"/>
      <c r="I52" s="103" t="str">
        <f>"Total en "&amp;'[1]Part 1 - About'!E44</f>
        <v>Total en XXX</v>
      </c>
      <c r="J52" s="343">
        <f>J22+J23+J24+J25+J26+J27+J28+J29+J30+J31+J32+J33+J34</f>
        <v>35219489982</v>
      </c>
      <c r="K52" s="260"/>
      <c r="L52" s="260"/>
      <c r="M52" s="260"/>
      <c r="N52" s="260"/>
      <c r="O52" s="260"/>
      <c r="P52" s="260"/>
      <c r="Q52" s="260"/>
      <c r="R52" s="260"/>
      <c r="S52" s="260"/>
      <c r="T52" s="260"/>
    </row>
    <row r="56" spans="6:20" ht="24" x14ac:dyDescent="0.3">
      <c r="F56" s="222" t="s">
        <v>294</v>
      </c>
      <c r="G56" s="222"/>
      <c r="H56" s="105"/>
      <c r="I56" s="105"/>
      <c r="J56" s="105"/>
      <c r="K56" s="105"/>
      <c r="L56" s="260"/>
      <c r="M56" s="260"/>
      <c r="N56" s="260"/>
      <c r="O56" s="260"/>
      <c r="P56" s="260"/>
      <c r="Q56" s="260"/>
      <c r="R56" s="260"/>
      <c r="S56" s="260"/>
      <c r="T56" s="260"/>
    </row>
    <row r="57" spans="6:20" x14ac:dyDescent="0.3">
      <c r="F57" s="224" t="s">
        <v>295</v>
      </c>
      <c r="G57" s="106"/>
      <c r="H57" s="106"/>
      <c r="I57" s="106"/>
      <c r="J57" s="107"/>
      <c r="K57" s="106"/>
      <c r="L57" s="260"/>
      <c r="M57" s="260"/>
      <c r="N57" s="260"/>
      <c r="O57" s="260"/>
      <c r="P57" s="260"/>
      <c r="Q57" s="260"/>
      <c r="R57" s="260"/>
      <c r="S57" s="260"/>
      <c r="T57" s="260"/>
    </row>
    <row r="58" spans="6:20" x14ac:dyDescent="0.3">
      <c r="F58" s="224"/>
      <c r="G58" s="106"/>
      <c r="H58" s="106"/>
      <c r="I58" s="106"/>
      <c r="J58" s="107"/>
      <c r="K58" s="106"/>
      <c r="L58" s="260"/>
      <c r="M58" s="260"/>
      <c r="N58" s="260"/>
      <c r="O58" s="260"/>
      <c r="P58" s="260"/>
      <c r="Q58" s="260"/>
      <c r="R58" s="260"/>
      <c r="S58" s="260"/>
      <c r="T58" s="260"/>
    </row>
    <row r="59" spans="6:20" x14ac:dyDescent="0.3">
      <c r="F59" s="224"/>
      <c r="G59" s="106"/>
      <c r="H59" s="106"/>
      <c r="I59" s="106"/>
      <c r="J59" s="107"/>
      <c r="K59" s="106"/>
      <c r="L59" s="260"/>
      <c r="M59" s="260"/>
      <c r="N59" s="260"/>
      <c r="O59" s="260"/>
      <c r="P59" s="260"/>
      <c r="Q59" s="260"/>
      <c r="R59" s="260"/>
      <c r="S59" s="260"/>
      <c r="T59" s="260"/>
    </row>
    <row r="60" spans="6:20" x14ac:dyDescent="0.3">
      <c r="F60" s="224" t="s">
        <v>296</v>
      </c>
      <c r="G60" s="106" t="s">
        <v>297</v>
      </c>
      <c r="H60" s="106"/>
      <c r="I60" s="106"/>
      <c r="J60" s="107"/>
      <c r="K60" s="106"/>
      <c r="L60" s="260"/>
      <c r="M60" s="260"/>
      <c r="N60" s="260"/>
      <c r="O60" s="260"/>
      <c r="P60" s="260"/>
      <c r="Q60" s="260"/>
      <c r="R60" s="260"/>
      <c r="S60" s="260"/>
      <c r="T60" s="260"/>
    </row>
    <row r="61" spans="6:20" x14ac:dyDescent="0.3">
      <c r="F61" s="224" t="s">
        <v>298</v>
      </c>
      <c r="G61" s="106" t="s">
        <v>299</v>
      </c>
      <c r="H61" s="106"/>
      <c r="I61" s="106"/>
      <c r="J61" s="107"/>
      <c r="K61" s="106"/>
      <c r="L61" s="260"/>
      <c r="M61" s="260"/>
      <c r="N61" s="260"/>
      <c r="O61" s="260"/>
      <c r="P61" s="260"/>
      <c r="Q61" s="260"/>
      <c r="R61" s="260"/>
      <c r="S61" s="260"/>
      <c r="T61" s="260"/>
    </row>
    <row r="62" spans="6:20" x14ac:dyDescent="0.3">
      <c r="F62" s="224"/>
      <c r="G62" s="108" t="s">
        <v>250</v>
      </c>
      <c r="H62" s="108" t="s">
        <v>285</v>
      </c>
      <c r="I62" s="108" t="s">
        <v>286</v>
      </c>
      <c r="J62" s="109" t="s">
        <v>287</v>
      </c>
      <c r="K62" s="108" t="s">
        <v>267</v>
      </c>
      <c r="L62" s="260"/>
      <c r="M62" s="260"/>
      <c r="N62" s="260"/>
      <c r="O62" s="260"/>
      <c r="P62" s="260"/>
      <c r="Q62" s="260"/>
      <c r="R62" s="260"/>
      <c r="S62" s="260"/>
      <c r="T62" s="260"/>
    </row>
    <row r="63" spans="6:20" x14ac:dyDescent="0.3">
      <c r="F63" s="224"/>
      <c r="G63" s="110" t="s">
        <v>56</v>
      </c>
      <c r="H63" s="110" t="s">
        <v>300</v>
      </c>
      <c r="I63" s="110" t="s">
        <v>301</v>
      </c>
      <c r="J63" s="111"/>
      <c r="K63" s="112"/>
      <c r="L63" s="260"/>
      <c r="M63" s="260"/>
      <c r="N63" s="260"/>
      <c r="O63" s="260"/>
      <c r="P63" s="260"/>
      <c r="Q63" s="260"/>
      <c r="R63" s="260"/>
      <c r="S63" s="260"/>
      <c r="T63" s="260"/>
    </row>
    <row r="64" spans="6:20" x14ac:dyDescent="0.3">
      <c r="F64" s="224"/>
      <c r="G64" s="106" t="s">
        <v>256</v>
      </c>
      <c r="H64" s="106" t="s">
        <v>302</v>
      </c>
      <c r="I64" s="106" t="s">
        <v>301</v>
      </c>
      <c r="J64" s="107"/>
      <c r="K64" s="106"/>
      <c r="L64" s="260"/>
      <c r="M64" s="260"/>
      <c r="N64" s="260"/>
      <c r="O64" s="260"/>
      <c r="P64" s="260"/>
      <c r="Q64" s="260"/>
      <c r="R64" s="260"/>
      <c r="S64" s="260"/>
      <c r="T64" s="260"/>
    </row>
    <row r="65" spans="6:14" ht="16.5" thickBot="1" x14ac:dyDescent="0.35">
      <c r="F65" s="224"/>
      <c r="G65" s="113" t="s">
        <v>303</v>
      </c>
      <c r="H65" s="113"/>
      <c r="I65" s="113"/>
      <c r="J65" s="114">
        <f>SUM(J63:J64)</f>
        <v>0</v>
      </c>
      <c r="K65" s="113"/>
      <c r="L65" s="260"/>
      <c r="M65" s="260"/>
      <c r="N65" s="260"/>
    </row>
    <row r="66" spans="6:14" ht="16.5" thickTop="1" x14ac:dyDescent="0.3">
      <c r="F66" s="224" t="s">
        <v>304</v>
      </c>
      <c r="G66" s="106" t="s">
        <v>305</v>
      </c>
      <c r="H66" s="106"/>
      <c r="I66" s="106"/>
      <c r="J66" s="107"/>
      <c r="K66" s="106"/>
      <c r="L66" s="260"/>
      <c r="M66" s="260"/>
      <c r="N66" s="260"/>
    </row>
    <row r="67" spans="6:14" x14ac:dyDescent="0.3">
      <c r="F67" s="224" t="s">
        <v>306</v>
      </c>
      <c r="G67" s="106" t="s">
        <v>305</v>
      </c>
      <c r="H67" s="106"/>
      <c r="I67" s="106"/>
      <c r="J67" s="107"/>
      <c r="K67" s="106"/>
      <c r="L67" s="260"/>
      <c r="M67" s="260"/>
      <c r="N67" s="260"/>
    </row>
    <row r="68" spans="6:14" x14ac:dyDescent="0.3">
      <c r="F68" s="224" t="s">
        <v>307</v>
      </c>
      <c r="G68" s="106" t="s">
        <v>305</v>
      </c>
      <c r="H68" s="106"/>
      <c r="I68" s="106"/>
      <c r="J68" s="107"/>
      <c r="K68" s="106"/>
      <c r="L68" s="260"/>
      <c r="M68" s="260"/>
      <c r="N68" s="260"/>
    </row>
    <row r="69" spans="6:14" x14ac:dyDescent="0.3">
      <c r="F69" s="224"/>
      <c r="G69" s="106"/>
      <c r="H69" s="106"/>
      <c r="I69" s="106"/>
      <c r="J69" s="107"/>
      <c r="K69" s="106"/>
      <c r="L69" s="260"/>
      <c r="M69" s="260"/>
      <c r="N69" s="260"/>
    </row>
    <row r="70" spans="6:14" x14ac:dyDescent="0.3">
      <c r="F70" s="224"/>
      <c r="G70" s="106"/>
      <c r="H70" s="106"/>
      <c r="I70" s="106"/>
      <c r="J70" s="107"/>
      <c r="K70" s="106"/>
      <c r="L70" s="260"/>
      <c r="M70" s="260"/>
      <c r="N70" s="260"/>
    </row>
    <row r="71" spans="6:14" ht="18.75" customHeight="1" x14ac:dyDescent="0.3">
      <c r="F71" s="224"/>
      <c r="G71" s="106"/>
      <c r="H71" s="106"/>
      <c r="I71" s="106"/>
      <c r="J71" s="107"/>
      <c r="K71" s="106"/>
      <c r="L71" s="260"/>
      <c r="M71" s="260"/>
      <c r="N71" s="260"/>
    </row>
    <row r="72" spans="6:14" ht="15.75" customHeight="1" x14ac:dyDescent="0.3">
      <c r="F72" s="224"/>
      <c r="G72" s="106"/>
      <c r="H72" s="106"/>
      <c r="I72" s="106"/>
      <c r="J72" s="107"/>
      <c r="K72" s="106"/>
      <c r="L72" s="260"/>
      <c r="M72" s="260"/>
      <c r="N72" s="260"/>
    </row>
    <row r="73" spans="6:14" x14ac:dyDescent="0.3">
      <c r="F73" s="224"/>
      <c r="G73" s="106"/>
      <c r="H73" s="106"/>
      <c r="I73" s="106"/>
      <c r="J73" s="107"/>
      <c r="K73" s="106"/>
      <c r="L73" s="260"/>
      <c r="M73" s="260"/>
      <c r="N73" s="260"/>
    </row>
    <row r="74" spans="6:14" x14ac:dyDescent="0.3">
      <c r="F74" s="224"/>
      <c r="G74" s="106"/>
      <c r="H74" s="106"/>
      <c r="I74" s="106"/>
      <c r="J74" s="107"/>
      <c r="K74" s="106"/>
      <c r="L74" s="260"/>
      <c r="M74" s="260"/>
      <c r="N74" s="260"/>
    </row>
    <row r="75" spans="6:14" x14ac:dyDescent="0.3">
      <c r="F75" s="221"/>
      <c r="G75" s="221"/>
      <c r="H75" s="221"/>
      <c r="I75" s="221"/>
      <c r="J75" s="221"/>
      <c r="K75" s="221"/>
      <c r="L75" s="260"/>
      <c r="M75" s="260"/>
      <c r="N75" s="260"/>
    </row>
    <row r="76" spans="6:14" ht="15.75" customHeight="1" thickBot="1" x14ac:dyDescent="0.35">
      <c r="F76" s="409"/>
      <c r="G76" s="409"/>
      <c r="H76" s="409"/>
      <c r="I76" s="409"/>
      <c r="J76" s="409"/>
      <c r="K76" s="409"/>
      <c r="L76" s="409"/>
      <c r="M76" s="409"/>
      <c r="N76" s="409"/>
    </row>
    <row r="77" spans="6:14" x14ac:dyDescent="0.3">
      <c r="F77" s="410"/>
      <c r="G77" s="410"/>
      <c r="H77" s="410"/>
      <c r="I77" s="410"/>
      <c r="J77" s="410"/>
      <c r="K77" s="410"/>
      <c r="L77" s="410"/>
      <c r="M77" s="410"/>
      <c r="N77" s="410"/>
    </row>
    <row r="78" spans="6:14" ht="16.5" thickBot="1" x14ac:dyDescent="0.35">
      <c r="F78" s="392"/>
      <c r="G78" s="393"/>
      <c r="H78" s="393"/>
      <c r="I78" s="393"/>
      <c r="J78" s="393"/>
      <c r="K78" s="393"/>
      <c r="L78" s="393"/>
      <c r="M78" s="393"/>
      <c r="N78" s="393"/>
    </row>
    <row r="79" spans="6:14" x14ac:dyDescent="0.3">
      <c r="F79" s="394"/>
      <c r="G79" s="395"/>
      <c r="H79" s="395"/>
      <c r="I79" s="395"/>
      <c r="J79" s="395"/>
      <c r="K79" s="395"/>
      <c r="L79" s="395"/>
      <c r="M79" s="395"/>
      <c r="N79" s="395"/>
    </row>
    <row r="80" spans="6:14" ht="16.5" thickBot="1" x14ac:dyDescent="0.35">
      <c r="F80" s="411"/>
      <c r="G80" s="411"/>
      <c r="H80" s="411"/>
      <c r="I80" s="411"/>
      <c r="J80" s="411"/>
      <c r="K80" s="411"/>
      <c r="L80" s="411"/>
      <c r="M80" s="411"/>
      <c r="N80" s="411"/>
    </row>
    <row r="81" spans="6:14" x14ac:dyDescent="0.3">
      <c r="F81" s="363" t="s">
        <v>15</v>
      </c>
      <c r="G81" s="363"/>
      <c r="H81" s="363"/>
      <c r="I81" s="363"/>
      <c r="J81" s="363"/>
      <c r="K81" s="363"/>
      <c r="L81" s="363"/>
      <c r="M81" s="363"/>
      <c r="N81" s="363"/>
    </row>
    <row r="82" spans="6:14" ht="15.75" customHeight="1" x14ac:dyDescent="0.3">
      <c r="F82" s="346" t="s">
        <v>16</v>
      </c>
      <c r="G82" s="346"/>
      <c r="H82" s="346"/>
      <c r="I82" s="346"/>
      <c r="J82" s="346"/>
      <c r="K82" s="346"/>
      <c r="L82" s="346"/>
      <c r="M82" s="346"/>
      <c r="N82" s="346"/>
    </row>
    <row r="83" spans="6:14" x14ac:dyDescent="0.3">
      <c r="F83" s="363" t="s">
        <v>18</v>
      </c>
      <c r="G83" s="363"/>
      <c r="H83" s="363"/>
      <c r="I83" s="363"/>
      <c r="J83" s="363"/>
      <c r="K83" s="363"/>
      <c r="L83" s="363"/>
      <c r="M83" s="363"/>
      <c r="N83" s="363"/>
    </row>
  </sheetData>
  <sheetProtection insertRows="0"/>
  <protectedRanges>
    <protectedRange algorithmName="SHA-512" hashValue="19r0bVvPR7yZA0UiYij7Tv1CBk3noIABvFePbLhCJ4nk3L6A+Fy+RdPPS3STf+a52x4pG2PQK4FAkXK9epnlIA==" saltValue="gQC4yrLvnbJqxYZ0KSEoZA==" spinCount="100000" sqref="F35:G48 K63 K50 I35:K48 G22:G34 J22:K34" name="Government revenues"/>
    <protectedRange algorithmName="SHA-512" hashValue="19r0bVvPR7yZA0UiYij7Tv1CBk3noIABvFePbLhCJ4nk3L6A+Fy+RdPPS3STf+a52x4pG2PQK4FAkXK9epnlIA==" saltValue="gQC4yrLvnbJqxYZ0KSEoZA==" spinCount="100000" sqref="F22:F27 F29:F32" name="Government revenues_1_2"/>
    <protectedRange algorithmName="SHA-512" hashValue="19r0bVvPR7yZA0UiYij7Tv1CBk3noIABvFePbLhCJ4nk3L6A+Fy+RdPPS3STf+a52x4pG2PQK4FAkXK9epnlIA==" saltValue="gQC4yrLvnbJqxYZ0KSEoZA==" spinCount="100000" sqref="F28" name="Government revenues_2_1"/>
    <protectedRange algorithmName="SHA-512" hashValue="19r0bVvPR7yZA0UiYij7Tv1CBk3noIABvFePbLhCJ4nk3L6A+Fy+RdPPS3STf+a52x4pG2PQK4FAkXK9epnlIA==" saltValue="gQC4yrLvnbJqxYZ0KSEoZA==" spinCount="100000" sqref="F33:F34" name="Government revenues_1_1_1"/>
    <protectedRange algorithmName="SHA-512" hashValue="19r0bVvPR7yZA0UiYij7Tv1CBk3noIABvFePbLhCJ4nk3L6A+Fy+RdPPS3STf+a52x4pG2PQK4FAkXK9epnlIA==" saltValue="gQC4yrLvnbJqxYZ0KSEoZA==" spinCount="100000" sqref="I22:I32" name="Government revenues_1_3"/>
    <protectedRange algorithmName="SHA-512" hashValue="19r0bVvPR7yZA0UiYij7Tv1CBk3noIABvFePbLhCJ4nk3L6A+Fy+RdPPS3STf+a52x4pG2PQK4FAkXK9epnlIA==" saltValue="gQC4yrLvnbJqxYZ0KSEoZA==" spinCount="100000" sqref="I33:I34" name="Government revenues_1_1_2"/>
  </protectedRanges>
  <mergeCells count="26">
    <mergeCell ref="F82:N82"/>
    <mergeCell ref="F83:N83"/>
    <mergeCell ref="F76:N76"/>
    <mergeCell ref="F77:N77"/>
    <mergeCell ref="F78:N78"/>
    <mergeCell ref="F79:N79"/>
    <mergeCell ref="F80:N80"/>
    <mergeCell ref="F81:N81"/>
    <mergeCell ref="P31:U31"/>
    <mergeCell ref="F14:N14"/>
    <mergeCell ref="F15:N15"/>
    <mergeCell ref="F18:K18"/>
    <mergeCell ref="M18:N18"/>
    <mergeCell ref="M19:N19"/>
    <mergeCell ref="F20:K20"/>
    <mergeCell ref="M21:N21"/>
    <mergeCell ref="M22:N26"/>
    <mergeCell ref="M27:N27"/>
    <mergeCell ref="M28:N28"/>
    <mergeCell ref="B16:J16"/>
    <mergeCell ref="F13:N13"/>
    <mergeCell ref="F8:N8"/>
    <mergeCell ref="F9:N9"/>
    <mergeCell ref="F10:N10"/>
    <mergeCell ref="F11:N11"/>
    <mergeCell ref="F12:N12"/>
  </mergeCells>
  <dataValidations count="3">
    <dataValidation type="list" allowBlank="1" showInputMessage="1" showErrorMessage="1" sqref="F22:F34" xr:uid="{E36905D6-0CFB-4934-9BAD-32F86C03F3C6}">
      <formula1>GFS_list</formula1>
    </dataValidation>
    <dataValidation allowBlank="1" showInputMessage="1" showErrorMessage="1" promptTitle="Nombre de flujo de ingreso" prompt="Nombre de las fuentes de ingresos._x000a_Únicamente ingresos pagados en nombre de empresas. NO incluya impuestos sobre la renta personal, PAYE u otros ingresos pagados en nombre de individuos. Éstos pueden ir en Info. Adicional" sqref="H22:H34" xr:uid="{23B86ED7-CC9B-4F30-A8E7-4B8A94FEFA4E}"/>
    <dataValidation type="list" allowBlank="1" showInputMessage="1" showErrorMessage="1" promptTitle="Organismo gubernamental receptor" prompt="Ingrese el nombre del organismo gubernamental receptor._x000a__x000a_Por favor, evite utilizar siglas e ingrese el nombre completo._x000a_" sqref="I22:I34" xr:uid="{A5596E6B-B512-4FF8-BFF9-9CF6DEBD40E4}">
      <formula1>Government_entities_list</formula1>
    </dataValidation>
  </dataValidations>
  <hyperlinks>
    <hyperlink ref="M19" r:id="rId1" location="r5-1" display="EITI Requirement 5.1" xr:uid="{00000000-0004-0000-0D00-000000000000}"/>
    <hyperlink ref="F20" r:id="rId2" location="r4-1" display="EITI Requirement 4.1" xr:uid="{00000000-0004-0000-0D00-000001000000}"/>
    <hyperlink ref="M28:N28" r:id="rId3" display="or, https://www.imf.org/external/np/sta/gfsm/" xr:uid="{00000000-0004-0000-0D00-000004000000}"/>
    <hyperlink ref="M27:N27" r:id="rId4" display="For more guidance, please visit https://eiti.org/summary-data-template" xr:uid="{00000000-0004-0000-0D00-000005000000}"/>
  </hyperlinks>
  <pageMargins left="0.7" right="0.7" top="0.75" bottom="0.75" header="0.3" footer="0.3"/>
  <pageSetup paperSize="9" orientation="portrait" r:id="rId5"/>
  <colBreaks count="1" manualBreakCount="1">
    <brk id="12" max="1048575" man="1"/>
  </colBreaks>
  <drawing r:id="rId6"/>
  <tableParts count="1">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2:AJ78"/>
  <sheetViews>
    <sheetView showGridLines="0" topLeftCell="A29" zoomScale="70" zoomScaleNormal="70" workbookViewId="0">
      <selection activeCell="J54" sqref="J54"/>
    </sheetView>
  </sheetViews>
  <sheetFormatPr defaultColWidth="9" defaultRowHeight="14.25" x14ac:dyDescent="0.25"/>
  <cols>
    <col min="1" max="1" width="3.75" style="104" customWidth="1"/>
    <col min="2" max="2" width="0" style="104" hidden="1" customWidth="1"/>
    <col min="3" max="3" width="18.5" style="104" customWidth="1"/>
    <col min="4" max="4" width="26" style="104" bestFit="1" customWidth="1"/>
    <col min="5" max="5" width="30.5" style="104" bestFit="1" customWidth="1"/>
    <col min="6" max="6" width="22.375" style="104" customWidth="1"/>
    <col min="7" max="7" width="23.5" style="104" customWidth="1"/>
    <col min="8" max="8" width="28.125" style="104" customWidth="1"/>
    <col min="9" max="9" width="21.25" style="104" customWidth="1"/>
    <col min="10" max="10" width="22.5" style="104" customWidth="1"/>
    <col min="11" max="11" width="37.25" style="104" bestFit="1" customWidth="1"/>
    <col min="12" max="12" width="38.5" style="104" bestFit="1" customWidth="1"/>
    <col min="13" max="13" width="26" style="104" bestFit="1" customWidth="1"/>
    <col min="14" max="14" width="16.5" style="104" bestFit="1" customWidth="1"/>
    <col min="15" max="15" width="33.5" style="104" customWidth="1"/>
    <col min="16" max="16" width="4" style="104" customWidth="1"/>
    <col min="17" max="17" width="9" style="104"/>
    <col min="18" max="34" width="15.75" style="104" customWidth="1"/>
    <col min="35" max="16384" width="9" style="104"/>
  </cols>
  <sheetData>
    <row r="2" spans="2:36" s="93" customFormat="1" ht="15.75" x14ac:dyDescent="0.3">
      <c r="B2" s="260"/>
      <c r="C2" s="350" t="s">
        <v>503</v>
      </c>
      <c r="D2" s="350"/>
      <c r="E2" s="350"/>
      <c r="F2" s="350"/>
      <c r="G2" s="350"/>
      <c r="H2" s="350"/>
      <c r="I2" s="350"/>
      <c r="J2" s="350"/>
      <c r="K2" s="350"/>
      <c r="L2" s="350"/>
      <c r="M2" s="350"/>
      <c r="N2" s="350"/>
      <c r="O2" s="216"/>
      <c r="P2" s="260"/>
      <c r="Q2" s="260"/>
      <c r="R2" s="260"/>
      <c r="S2" s="260"/>
      <c r="T2" s="260"/>
      <c r="U2" s="260"/>
      <c r="V2" s="260"/>
      <c r="W2" s="260"/>
      <c r="X2" s="260"/>
      <c r="Y2" s="260"/>
      <c r="Z2" s="260"/>
      <c r="AA2" s="260"/>
      <c r="AB2" s="260"/>
      <c r="AC2" s="260"/>
      <c r="AD2" s="260"/>
      <c r="AE2" s="260"/>
      <c r="AF2" s="260"/>
      <c r="AG2" s="260"/>
      <c r="AH2" s="260"/>
      <c r="AI2" s="260"/>
    </row>
    <row r="3" spans="2:36" ht="21" customHeight="1" x14ac:dyDescent="0.25">
      <c r="C3" s="416" t="s">
        <v>19</v>
      </c>
      <c r="D3" s="416"/>
      <c r="E3" s="416"/>
      <c r="F3" s="416"/>
      <c r="G3" s="416"/>
      <c r="H3" s="416"/>
      <c r="I3" s="416"/>
      <c r="J3" s="416"/>
      <c r="K3" s="416"/>
      <c r="L3" s="416"/>
      <c r="M3" s="416"/>
      <c r="N3" s="416"/>
      <c r="O3" s="225"/>
    </row>
    <row r="4" spans="2:36" s="93" customFormat="1" ht="15.75" customHeight="1" x14ac:dyDescent="0.3">
      <c r="B4" s="260"/>
      <c r="C4" s="412" t="s">
        <v>506</v>
      </c>
      <c r="D4" s="412"/>
      <c r="E4" s="412"/>
      <c r="F4" s="412"/>
      <c r="G4" s="412"/>
      <c r="H4" s="412"/>
      <c r="I4" s="412"/>
      <c r="J4" s="412"/>
      <c r="K4" s="412"/>
      <c r="L4" s="412"/>
      <c r="M4" s="412"/>
      <c r="N4" s="412"/>
      <c r="O4" s="226"/>
      <c r="P4" s="260"/>
      <c r="Q4" s="260"/>
      <c r="R4" s="260"/>
      <c r="S4" s="260"/>
      <c r="T4" s="260"/>
      <c r="U4" s="260"/>
      <c r="V4" s="260"/>
      <c r="W4" s="260"/>
      <c r="X4" s="260"/>
      <c r="Y4" s="260"/>
      <c r="Z4" s="260"/>
      <c r="AA4" s="260"/>
      <c r="AB4" s="260"/>
      <c r="AC4" s="260"/>
      <c r="AD4" s="260"/>
      <c r="AE4" s="260"/>
      <c r="AF4" s="260"/>
      <c r="AG4" s="260"/>
      <c r="AH4" s="260"/>
      <c r="AI4" s="260"/>
    </row>
    <row r="5" spans="2:36" s="93" customFormat="1" ht="15.75" customHeight="1" x14ac:dyDescent="0.3">
      <c r="B5" s="260"/>
      <c r="C5" s="412" t="s">
        <v>507</v>
      </c>
      <c r="D5" s="412"/>
      <c r="E5" s="412"/>
      <c r="F5" s="412"/>
      <c r="G5" s="412"/>
      <c r="H5" s="412"/>
      <c r="I5" s="412"/>
      <c r="J5" s="412"/>
      <c r="K5" s="412"/>
      <c r="L5" s="412"/>
      <c r="M5" s="412"/>
      <c r="N5" s="412"/>
      <c r="O5" s="226"/>
      <c r="P5" s="260"/>
      <c r="Q5" s="260"/>
      <c r="R5" s="260"/>
      <c r="S5" s="260"/>
      <c r="T5" s="260"/>
      <c r="U5" s="260"/>
      <c r="V5" s="260"/>
      <c r="W5" s="260"/>
      <c r="X5" s="260"/>
      <c r="Y5" s="260"/>
      <c r="Z5" s="260"/>
      <c r="AA5" s="260"/>
      <c r="AB5" s="260"/>
      <c r="AC5" s="260"/>
      <c r="AD5" s="260"/>
      <c r="AE5" s="260"/>
      <c r="AF5" s="260"/>
      <c r="AG5" s="260"/>
      <c r="AH5" s="260"/>
      <c r="AI5" s="260"/>
    </row>
    <row r="6" spans="2:36" s="93" customFormat="1" ht="15.75" customHeight="1" x14ac:dyDescent="0.3">
      <c r="B6" s="260"/>
      <c r="C6" s="412" t="s">
        <v>308</v>
      </c>
      <c r="D6" s="412"/>
      <c r="E6" s="412"/>
      <c r="F6" s="412"/>
      <c r="G6" s="412"/>
      <c r="H6" s="412"/>
      <c r="I6" s="412"/>
      <c r="J6" s="412"/>
      <c r="K6" s="412"/>
      <c r="L6" s="412"/>
      <c r="M6" s="412"/>
      <c r="N6" s="412"/>
      <c r="O6" s="226"/>
      <c r="P6" s="260"/>
      <c r="Q6" s="260"/>
      <c r="R6" s="260"/>
      <c r="S6" s="260"/>
      <c r="T6" s="260"/>
      <c r="U6" s="260"/>
      <c r="V6" s="260"/>
      <c r="W6" s="260"/>
      <c r="X6" s="260"/>
      <c r="Y6" s="260"/>
      <c r="Z6" s="260"/>
      <c r="AA6" s="260"/>
      <c r="AB6" s="260"/>
      <c r="AC6" s="260"/>
      <c r="AD6" s="260"/>
      <c r="AE6" s="260"/>
      <c r="AF6" s="260"/>
      <c r="AG6" s="260"/>
      <c r="AH6" s="260"/>
      <c r="AI6" s="260"/>
    </row>
    <row r="7" spans="2:36" s="93" customFormat="1" ht="15.75" customHeight="1" x14ac:dyDescent="0.3">
      <c r="B7" s="260"/>
      <c r="C7" s="412" t="s">
        <v>505</v>
      </c>
      <c r="D7" s="412"/>
      <c r="E7" s="412"/>
      <c r="F7" s="412"/>
      <c r="G7" s="412"/>
      <c r="H7" s="412"/>
      <c r="I7" s="412"/>
      <c r="J7" s="412"/>
      <c r="K7" s="412"/>
      <c r="L7" s="412"/>
      <c r="M7" s="412"/>
      <c r="N7" s="412"/>
      <c r="O7" s="226"/>
      <c r="P7" s="260"/>
      <c r="Q7" s="260"/>
      <c r="R7" s="260"/>
      <c r="S7" s="260"/>
      <c r="T7" s="260"/>
      <c r="U7" s="260"/>
      <c r="V7" s="260"/>
      <c r="W7" s="260"/>
      <c r="X7" s="260"/>
      <c r="Y7" s="260"/>
      <c r="Z7" s="260"/>
      <c r="AA7" s="260"/>
      <c r="AB7" s="260"/>
      <c r="AC7" s="260"/>
      <c r="AD7" s="260"/>
      <c r="AE7" s="260"/>
      <c r="AF7" s="260"/>
      <c r="AG7" s="260"/>
      <c r="AH7" s="260"/>
      <c r="AI7" s="260"/>
    </row>
    <row r="8" spans="2:36" s="93" customFormat="1" ht="15.75" customHeight="1" x14ac:dyDescent="0.3">
      <c r="B8" s="260"/>
      <c r="C8" s="412" t="s">
        <v>309</v>
      </c>
      <c r="D8" s="412"/>
      <c r="E8" s="412"/>
      <c r="F8" s="412"/>
      <c r="G8" s="412"/>
      <c r="H8" s="412"/>
      <c r="I8" s="412"/>
      <c r="J8" s="412"/>
      <c r="K8" s="412"/>
      <c r="L8" s="412"/>
      <c r="M8" s="412"/>
      <c r="N8" s="412"/>
      <c r="O8" s="226"/>
      <c r="P8" s="260"/>
      <c r="Q8" s="260"/>
      <c r="R8" s="260"/>
      <c r="S8" s="260"/>
      <c r="T8" s="260"/>
      <c r="U8" s="260"/>
      <c r="V8" s="260"/>
      <c r="W8" s="260"/>
      <c r="X8" s="260"/>
      <c r="Y8" s="260"/>
      <c r="Z8" s="260"/>
      <c r="AA8" s="260"/>
      <c r="AB8" s="260"/>
      <c r="AC8" s="260"/>
      <c r="AD8" s="260"/>
      <c r="AE8" s="260"/>
      <c r="AF8" s="260"/>
      <c r="AG8" s="260"/>
      <c r="AH8" s="260"/>
      <c r="AI8" s="260"/>
    </row>
    <row r="9" spans="2:36" s="6" customFormat="1" ht="15.75" x14ac:dyDescent="0.25">
      <c r="B9" s="383" t="s">
        <v>527</v>
      </c>
      <c r="C9" s="384"/>
      <c r="D9" s="384"/>
      <c r="E9" s="384"/>
      <c r="F9" s="384"/>
      <c r="G9" s="384"/>
      <c r="H9" s="384"/>
      <c r="I9" s="384"/>
      <c r="J9" s="384"/>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row>
    <row r="10" spans="2:36" x14ac:dyDescent="0.25">
      <c r="C10" s="414"/>
      <c r="D10" s="414"/>
      <c r="E10" s="414"/>
      <c r="F10" s="414"/>
      <c r="G10" s="414"/>
      <c r="H10" s="414"/>
      <c r="I10" s="414"/>
      <c r="J10" s="414"/>
      <c r="K10" s="414"/>
      <c r="L10" s="414"/>
      <c r="M10" s="414"/>
      <c r="N10" s="414"/>
    </row>
    <row r="11" spans="2:36" ht="24" x14ac:dyDescent="0.25">
      <c r="C11" s="385" t="s">
        <v>310</v>
      </c>
      <c r="D11" s="385"/>
      <c r="E11" s="385"/>
      <c r="F11" s="385"/>
      <c r="G11" s="385"/>
      <c r="H11" s="385"/>
      <c r="I11" s="385"/>
      <c r="J11" s="385"/>
      <c r="K11" s="385"/>
      <c r="L11" s="385"/>
      <c r="M11" s="385"/>
      <c r="N11" s="385"/>
      <c r="O11" s="220"/>
    </row>
    <row r="12" spans="2:36" s="93" customFormat="1" ht="14.25" customHeight="1" x14ac:dyDescent="0.3">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row>
    <row r="13" spans="2:36" s="93" customFormat="1" ht="15.75" customHeight="1" x14ac:dyDescent="0.3">
      <c r="B13" s="406" t="s">
        <v>311</v>
      </c>
      <c r="C13" s="406"/>
      <c r="D13" s="406"/>
      <c r="E13" s="406"/>
      <c r="F13" s="406"/>
      <c r="G13" s="406"/>
      <c r="H13" s="406"/>
      <c r="I13" s="406"/>
      <c r="J13" s="406"/>
      <c r="K13" s="406"/>
      <c r="L13" s="406"/>
      <c r="M13" s="406"/>
      <c r="N13" s="406"/>
      <c r="O13" s="223"/>
      <c r="P13" s="260"/>
      <c r="Q13" s="260"/>
      <c r="R13" s="260"/>
      <c r="S13" s="260"/>
      <c r="T13" s="260"/>
      <c r="U13" s="260"/>
      <c r="V13" s="260"/>
      <c r="W13" s="260"/>
      <c r="X13" s="260"/>
      <c r="Y13" s="260"/>
      <c r="Z13" s="260"/>
      <c r="AA13" s="260"/>
      <c r="AB13" s="260"/>
      <c r="AC13" s="260"/>
      <c r="AD13" s="260"/>
      <c r="AE13" s="260"/>
      <c r="AF13" s="260"/>
      <c r="AG13" s="260"/>
      <c r="AH13" s="260"/>
      <c r="AI13" s="260"/>
    </row>
    <row r="14" spans="2:36" s="93" customFormat="1" ht="47.25" x14ac:dyDescent="0.3">
      <c r="B14" s="260" t="s">
        <v>250</v>
      </c>
      <c r="C14" s="260" t="s">
        <v>312</v>
      </c>
      <c r="D14" s="260" t="s">
        <v>286</v>
      </c>
      <c r="E14" s="260" t="s">
        <v>285</v>
      </c>
      <c r="F14" s="260" t="s">
        <v>313</v>
      </c>
      <c r="G14" s="260" t="s">
        <v>314</v>
      </c>
      <c r="H14" s="260" t="s">
        <v>315</v>
      </c>
      <c r="I14" s="260" t="s">
        <v>316</v>
      </c>
      <c r="J14" s="260" t="s">
        <v>287</v>
      </c>
      <c r="K14" s="260" t="s">
        <v>317</v>
      </c>
      <c r="L14" s="260" t="s">
        <v>318</v>
      </c>
      <c r="M14" s="260" t="s">
        <v>319</v>
      </c>
      <c r="N14" s="260" t="s">
        <v>320</v>
      </c>
      <c r="O14" s="265" t="s">
        <v>321</v>
      </c>
      <c r="P14" s="260"/>
      <c r="Q14" s="260"/>
      <c r="R14" s="260"/>
      <c r="S14" s="260"/>
      <c r="T14" s="260"/>
      <c r="U14" s="260"/>
      <c r="V14" s="260"/>
      <c r="W14" s="260"/>
      <c r="X14" s="260"/>
      <c r="Y14" s="260"/>
      <c r="Z14" s="260"/>
      <c r="AA14" s="260"/>
      <c r="AB14" s="260"/>
      <c r="AC14" s="260"/>
      <c r="AD14" s="260"/>
      <c r="AE14" s="260"/>
      <c r="AF14" s="260"/>
      <c r="AG14" s="260"/>
      <c r="AH14" s="260"/>
      <c r="AI14" s="260"/>
    </row>
    <row r="15" spans="2:36" s="93" customFormat="1" ht="15.75" x14ac:dyDescent="0.3">
      <c r="B15" s="260" t="e">
        <f>VLOOKUP(C15,[1]!Companies[#Data],3,FALSE)</f>
        <v>#REF!</v>
      </c>
      <c r="C15" s="305" t="s">
        <v>645</v>
      </c>
      <c r="D15" s="305" t="s">
        <v>607</v>
      </c>
      <c r="E15" s="305" t="s">
        <v>647</v>
      </c>
      <c r="F15" s="260" t="s">
        <v>322</v>
      </c>
      <c r="G15" s="260" t="s">
        <v>46</v>
      </c>
      <c r="H15" s="300" t="s">
        <v>613</v>
      </c>
      <c r="I15" s="260" t="s">
        <v>644</v>
      </c>
      <c r="J15" s="266">
        <v>16232950293</v>
      </c>
      <c r="K15" s="260" t="s">
        <v>322</v>
      </c>
      <c r="L15" s="260"/>
      <c r="M15" s="260" t="s">
        <v>211</v>
      </c>
      <c r="N15" s="260"/>
      <c r="O15" s="260" t="s">
        <v>46</v>
      </c>
      <c r="P15" s="260"/>
      <c r="Q15" s="260"/>
      <c r="R15" s="260"/>
      <c r="S15" s="260"/>
      <c r="T15" s="260"/>
      <c r="U15" s="260"/>
      <c r="V15" s="260"/>
      <c r="W15" s="260"/>
      <c r="X15" s="260"/>
      <c r="Y15" s="260"/>
      <c r="Z15" s="260"/>
      <c r="AA15" s="260"/>
      <c r="AB15" s="260"/>
      <c r="AC15" s="260"/>
      <c r="AD15" s="260"/>
      <c r="AE15" s="260"/>
      <c r="AF15" s="260"/>
      <c r="AG15" s="260"/>
      <c r="AH15" s="260"/>
      <c r="AI15" s="260"/>
    </row>
    <row r="16" spans="2:36" s="93" customFormat="1" ht="15.75" x14ac:dyDescent="0.3">
      <c r="B16" s="260" t="e">
        <f>VLOOKUP(C16,[1]!Companies[#Data],3,FALSE)</f>
        <v>#REF!</v>
      </c>
      <c r="C16" s="305" t="s">
        <v>615</v>
      </c>
      <c r="D16" s="305" t="s">
        <v>607</v>
      </c>
      <c r="E16" s="305" t="s">
        <v>647</v>
      </c>
      <c r="F16" s="260" t="s">
        <v>322</v>
      </c>
      <c r="G16" s="260" t="s">
        <v>46</v>
      </c>
      <c r="H16" s="300" t="s">
        <v>615</v>
      </c>
      <c r="I16" s="260" t="s">
        <v>644</v>
      </c>
      <c r="J16" s="266">
        <v>3642846</v>
      </c>
      <c r="K16" s="260" t="s">
        <v>322</v>
      </c>
      <c r="L16" s="260"/>
      <c r="M16" s="260" t="s">
        <v>211</v>
      </c>
      <c r="N16" s="260"/>
      <c r="O16" s="260" t="s">
        <v>46</v>
      </c>
      <c r="P16" s="260"/>
      <c r="Q16" s="260"/>
      <c r="R16" s="260"/>
      <c r="S16" s="260"/>
      <c r="T16" s="260"/>
      <c r="U16" s="260"/>
      <c r="V16" s="260"/>
      <c r="W16" s="260"/>
      <c r="X16" s="260"/>
      <c r="Y16" s="260"/>
      <c r="Z16" s="260"/>
      <c r="AA16" s="260"/>
      <c r="AB16" s="260"/>
      <c r="AC16" s="260"/>
      <c r="AD16" s="260"/>
      <c r="AE16" s="260"/>
      <c r="AF16" s="260"/>
      <c r="AG16" s="260"/>
      <c r="AH16" s="260"/>
      <c r="AI16" s="260"/>
    </row>
    <row r="17" spans="2:35" s="93" customFormat="1" ht="15.75" x14ac:dyDescent="0.3">
      <c r="B17" s="260" t="e">
        <f>VLOOKUP(C17,[1]!Companies[#Data],3,FALSE)</f>
        <v>#REF!</v>
      </c>
      <c r="C17" s="305" t="s">
        <v>614</v>
      </c>
      <c r="D17" s="305" t="s">
        <v>607</v>
      </c>
      <c r="E17" s="305" t="s">
        <v>647</v>
      </c>
      <c r="F17" s="260" t="s">
        <v>322</v>
      </c>
      <c r="G17" s="260" t="s">
        <v>46</v>
      </c>
      <c r="H17" s="300" t="s">
        <v>614</v>
      </c>
      <c r="I17" s="260" t="s">
        <v>644</v>
      </c>
      <c r="J17" s="266">
        <v>0</v>
      </c>
      <c r="K17" s="260" t="s">
        <v>322</v>
      </c>
      <c r="L17" s="260"/>
      <c r="M17" s="260" t="s">
        <v>211</v>
      </c>
      <c r="N17" s="260"/>
      <c r="O17" s="260" t="s">
        <v>46</v>
      </c>
      <c r="P17" s="260"/>
      <c r="Q17" s="260"/>
      <c r="R17" s="260"/>
      <c r="S17" s="260"/>
      <c r="T17" s="260"/>
      <c r="U17" s="260"/>
      <c r="V17" s="260"/>
      <c r="W17" s="260"/>
      <c r="X17" s="260"/>
      <c r="Y17" s="260"/>
      <c r="Z17" s="260"/>
      <c r="AA17" s="260"/>
      <c r="AB17" s="260"/>
      <c r="AC17" s="260"/>
      <c r="AD17" s="260"/>
      <c r="AE17" s="260"/>
      <c r="AF17" s="260"/>
      <c r="AG17" s="260"/>
      <c r="AH17" s="260"/>
      <c r="AI17" s="260"/>
    </row>
    <row r="18" spans="2:35" s="93" customFormat="1" ht="15.75" x14ac:dyDescent="0.3">
      <c r="B18" s="260" t="e">
        <f>VLOOKUP(C18,[1]!Companies[#Data],3,FALSE)</f>
        <v>#REF!</v>
      </c>
      <c r="C18" s="305" t="s">
        <v>645</v>
      </c>
      <c r="D18" s="305" t="s">
        <v>607</v>
      </c>
      <c r="E18" s="305" t="s">
        <v>648</v>
      </c>
      <c r="F18" s="260" t="s">
        <v>322</v>
      </c>
      <c r="G18" s="260" t="s">
        <v>46</v>
      </c>
      <c r="H18" s="300" t="s">
        <v>613</v>
      </c>
      <c r="I18" s="260" t="s">
        <v>644</v>
      </c>
      <c r="J18" s="266">
        <v>8004622063</v>
      </c>
      <c r="K18" s="260" t="s">
        <v>322</v>
      </c>
      <c r="L18" s="260"/>
      <c r="M18" s="260" t="s">
        <v>211</v>
      </c>
      <c r="N18" s="260"/>
      <c r="O18" s="260" t="s">
        <v>46</v>
      </c>
      <c r="P18" s="260"/>
      <c r="Q18" s="260"/>
      <c r="R18" s="260"/>
      <c r="S18" s="260"/>
      <c r="T18" s="260"/>
      <c r="U18" s="260"/>
      <c r="V18" s="260"/>
      <c r="W18" s="260"/>
      <c r="X18" s="260"/>
      <c r="Y18" s="260"/>
      <c r="Z18" s="260"/>
      <c r="AA18" s="260"/>
      <c r="AB18" s="260"/>
      <c r="AC18" s="260"/>
      <c r="AD18" s="260"/>
      <c r="AE18" s="260"/>
      <c r="AF18" s="260"/>
      <c r="AG18" s="260"/>
      <c r="AH18" s="260"/>
      <c r="AI18" s="260"/>
    </row>
    <row r="19" spans="2:35" s="93" customFormat="1" ht="15.75" x14ac:dyDescent="0.3">
      <c r="B19" s="260" t="e">
        <f>VLOOKUP(C19,[1]!Companies[#Data],3,FALSE)</f>
        <v>#REF!</v>
      </c>
      <c r="C19" s="305" t="s">
        <v>615</v>
      </c>
      <c r="D19" s="305" t="s">
        <v>607</v>
      </c>
      <c r="E19" s="305" t="s">
        <v>648</v>
      </c>
      <c r="F19" s="260" t="s">
        <v>322</v>
      </c>
      <c r="G19" s="260" t="s">
        <v>46</v>
      </c>
      <c r="H19" s="300" t="s">
        <v>615</v>
      </c>
      <c r="I19" s="260" t="s">
        <v>644</v>
      </c>
      <c r="J19" s="266">
        <v>0</v>
      </c>
      <c r="K19" s="260" t="s">
        <v>322</v>
      </c>
      <c r="L19" s="260"/>
      <c r="M19" s="260" t="s">
        <v>211</v>
      </c>
      <c r="N19" s="260"/>
      <c r="O19" s="260" t="s">
        <v>46</v>
      </c>
      <c r="P19" s="260"/>
      <c r="Q19" s="260"/>
      <c r="R19" s="260"/>
      <c r="S19" s="260"/>
      <c r="T19" s="260"/>
      <c r="U19" s="260"/>
      <c r="V19" s="260"/>
      <c r="W19" s="260"/>
      <c r="X19" s="260"/>
      <c r="Y19" s="260"/>
      <c r="Z19" s="260"/>
      <c r="AA19" s="260"/>
      <c r="AB19" s="260"/>
      <c r="AC19" s="260"/>
      <c r="AD19" s="260"/>
      <c r="AE19" s="260"/>
      <c r="AF19" s="260"/>
      <c r="AG19" s="260"/>
      <c r="AH19" s="260"/>
      <c r="AI19" s="260"/>
    </row>
    <row r="20" spans="2:35" s="93" customFormat="1" ht="15.75" x14ac:dyDescent="0.3">
      <c r="B20" s="260" t="e">
        <f>VLOOKUP(C20,[1]!Companies[#Data],3,FALSE)</f>
        <v>#REF!</v>
      </c>
      <c r="C20" s="305" t="s">
        <v>614</v>
      </c>
      <c r="D20" s="305" t="s">
        <v>607</v>
      </c>
      <c r="E20" s="305" t="s">
        <v>648</v>
      </c>
      <c r="F20" s="260" t="s">
        <v>322</v>
      </c>
      <c r="G20" s="260" t="s">
        <v>46</v>
      </c>
      <c r="H20" s="300" t="s">
        <v>614</v>
      </c>
      <c r="I20" s="260" t="s">
        <v>644</v>
      </c>
      <c r="J20" s="266">
        <v>0</v>
      </c>
      <c r="K20" s="260" t="s">
        <v>322</v>
      </c>
      <c r="L20" s="260"/>
      <c r="M20" s="260" t="s">
        <v>211</v>
      </c>
      <c r="N20" s="260"/>
      <c r="O20" s="260" t="s">
        <v>46</v>
      </c>
      <c r="P20" s="260"/>
      <c r="Q20" s="260"/>
      <c r="R20" s="260"/>
      <c r="S20" s="260"/>
      <c r="T20" s="260"/>
      <c r="U20" s="260"/>
      <c r="V20" s="260"/>
      <c r="W20" s="260"/>
      <c r="X20" s="260"/>
      <c r="Y20" s="260"/>
      <c r="Z20" s="260"/>
      <c r="AA20" s="260"/>
      <c r="AB20" s="260"/>
      <c r="AC20" s="260"/>
      <c r="AD20" s="260"/>
      <c r="AE20" s="260"/>
      <c r="AF20" s="260"/>
      <c r="AG20" s="260"/>
      <c r="AH20" s="260"/>
      <c r="AI20" s="260"/>
    </row>
    <row r="21" spans="2:35" s="93" customFormat="1" ht="15.75" x14ac:dyDescent="0.3">
      <c r="B21" s="260" t="e">
        <f>VLOOKUP(C21,[1]!Companies[#Data],3,FALSE)</f>
        <v>#REF!</v>
      </c>
      <c r="C21" s="305" t="s">
        <v>645</v>
      </c>
      <c r="D21" s="305" t="s">
        <v>607</v>
      </c>
      <c r="E21" s="305" t="s">
        <v>649</v>
      </c>
      <c r="F21" s="260" t="s">
        <v>322</v>
      </c>
      <c r="G21" s="260" t="s">
        <v>46</v>
      </c>
      <c r="H21" s="300" t="s">
        <v>613</v>
      </c>
      <c r="I21" s="260" t="s">
        <v>644</v>
      </c>
      <c r="J21" s="266">
        <v>7890373743</v>
      </c>
      <c r="K21" s="260" t="s">
        <v>322</v>
      </c>
      <c r="L21" s="260"/>
      <c r="M21" s="260" t="s">
        <v>211</v>
      </c>
      <c r="N21" s="260"/>
      <c r="O21" s="260" t="s">
        <v>46</v>
      </c>
      <c r="P21" s="260"/>
      <c r="Q21" s="260"/>
      <c r="R21" s="260"/>
      <c r="S21" s="260"/>
      <c r="T21" s="260"/>
      <c r="U21" s="260"/>
      <c r="V21" s="260"/>
      <c r="W21" s="260"/>
      <c r="X21" s="260"/>
      <c r="Y21" s="260"/>
      <c r="Z21" s="260"/>
      <c r="AA21" s="260"/>
      <c r="AB21" s="260"/>
      <c r="AC21" s="260"/>
      <c r="AD21" s="260"/>
      <c r="AE21" s="260"/>
      <c r="AF21" s="260"/>
      <c r="AG21" s="260"/>
      <c r="AH21" s="260"/>
      <c r="AI21" s="260"/>
    </row>
    <row r="22" spans="2:35" s="93" customFormat="1" ht="15.75" x14ac:dyDescent="0.3">
      <c r="B22" s="260" t="e">
        <f>VLOOKUP(C22,[1]!Companies[#Data],3,FALSE)</f>
        <v>#REF!</v>
      </c>
      <c r="C22" s="305" t="s">
        <v>615</v>
      </c>
      <c r="D22" s="305" t="s">
        <v>607</v>
      </c>
      <c r="E22" s="305" t="s">
        <v>649</v>
      </c>
      <c r="F22" s="260" t="s">
        <v>322</v>
      </c>
      <c r="G22" s="260" t="s">
        <v>46</v>
      </c>
      <c r="H22" s="300" t="s">
        <v>615</v>
      </c>
      <c r="I22" s="260" t="s">
        <v>644</v>
      </c>
      <c r="J22" s="266">
        <v>0</v>
      </c>
      <c r="K22" s="260" t="s">
        <v>322</v>
      </c>
      <c r="L22" s="260"/>
      <c r="M22" s="260" t="s">
        <v>211</v>
      </c>
      <c r="N22" s="260"/>
      <c r="O22" s="260" t="s">
        <v>46</v>
      </c>
      <c r="P22" s="260"/>
      <c r="Q22" s="260"/>
      <c r="R22" s="260"/>
      <c r="S22" s="260"/>
      <c r="T22" s="260"/>
      <c r="U22" s="260"/>
      <c r="V22" s="260"/>
      <c r="W22" s="260"/>
      <c r="X22" s="260"/>
      <c r="Y22" s="260"/>
      <c r="Z22" s="260"/>
      <c r="AA22" s="260"/>
      <c r="AB22" s="260"/>
      <c r="AC22" s="260"/>
      <c r="AD22" s="260"/>
      <c r="AE22" s="260"/>
      <c r="AF22" s="260"/>
      <c r="AG22" s="260"/>
      <c r="AH22" s="260"/>
      <c r="AI22" s="260"/>
    </row>
    <row r="23" spans="2:35" s="93" customFormat="1" ht="15.75" x14ac:dyDescent="0.3">
      <c r="B23" s="260" t="e">
        <f>VLOOKUP(C23,[1]!Companies[#Data],3,FALSE)</f>
        <v>#REF!</v>
      </c>
      <c r="C23" s="305" t="s">
        <v>614</v>
      </c>
      <c r="D23" s="305" t="s">
        <v>607</v>
      </c>
      <c r="E23" s="305" t="s">
        <v>649</v>
      </c>
      <c r="F23" s="260" t="s">
        <v>322</v>
      </c>
      <c r="G23" s="260" t="s">
        <v>46</v>
      </c>
      <c r="H23" s="300" t="s">
        <v>614</v>
      </c>
      <c r="I23" s="260" t="s">
        <v>644</v>
      </c>
      <c r="J23" s="266">
        <v>0</v>
      </c>
      <c r="K23" s="260" t="s">
        <v>322</v>
      </c>
      <c r="L23" s="260"/>
      <c r="M23" s="260" t="s">
        <v>211</v>
      </c>
      <c r="N23" s="260"/>
      <c r="O23" s="260" t="s">
        <v>46</v>
      </c>
      <c r="P23" s="260"/>
      <c r="Q23" s="260"/>
      <c r="R23" s="260"/>
      <c r="S23" s="260"/>
      <c r="T23" s="260"/>
      <c r="U23" s="260"/>
      <c r="V23" s="260"/>
      <c r="W23" s="260"/>
      <c r="X23" s="260"/>
      <c r="Y23" s="260"/>
      <c r="Z23" s="260"/>
      <c r="AA23" s="260"/>
      <c r="AB23" s="260"/>
      <c r="AC23" s="260"/>
      <c r="AD23" s="260"/>
      <c r="AE23" s="260"/>
      <c r="AF23" s="260"/>
      <c r="AG23" s="260"/>
      <c r="AH23" s="260"/>
      <c r="AI23" s="260"/>
    </row>
    <row r="24" spans="2:35" s="93" customFormat="1" ht="15.75" x14ac:dyDescent="0.3">
      <c r="B24" s="260" t="e">
        <f>VLOOKUP(C24,[1]!Companies[#Data],3,FALSE)</f>
        <v>#REF!</v>
      </c>
      <c r="C24" s="305" t="s">
        <v>645</v>
      </c>
      <c r="D24" s="305" t="s">
        <v>607</v>
      </c>
      <c r="E24" s="305" t="s">
        <v>650</v>
      </c>
      <c r="F24" s="260" t="s">
        <v>322</v>
      </c>
      <c r="G24" s="260" t="s">
        <v>46</v>
      </c>
      <c r="H24" s="300" t="s">
        <v>613</v>
      </c>
      <c r="I24" s="260" t="s">
        <v>644</v>
      </c>
      <c r="J24" s="266">
        <v>1540399284</v>
      </c>
      <c r="K24" s="260" t="s">
        <v>322</v>
      </c>
      <c r="L24" s="260"/>
      <c r="M24" s="260" t="s">
        <v>211</v>
      </c>
      <c r="N24" s="260"/>
      <c r="O24" s="260" t="s">
        <v>46</v>
      </c>
      <c r="P24" s="260"/>
      <c r="Q24" s="260"/>
      <c r="R24" s="260"/>
      <c r="S24" s="260"/>
      <c r="T24" s="260"/>
      <c r="U24" s="260"/>
      <c r="V24" s="260"/>
      <c r="W24" s="260"/>
      <c r="X24" s="260"/>
      <c r="Y24" s="260"/>
      <c r="Z24" s="260"/>
      <c r="AA24" s="260"/>
      <c r="AB24" s="260"/>
      <c r="AC24" s="260"/>
      <c r="AD24" s="260"/>
      <c r="AE24" s="260"/>
      <c r="AF24" s="260"/>
      <c r="AG24" s="260"/>
      <c r="AH24" s="260"/>
      <c r="AI24" s="260"/>
    </row>
    <row r="25" spans="2:35" s="93" customFormat="1" ht="15.75" x14ac:dyDescent="0.3">
      <c r="B25" s="260" t="e">
        <f>VLOOKUP(C25,[1]!Companies[#Data],3,FALSE)</f>
        <v>#REF!</v>
      </c>
      <c r="C25" s="305" t="s">
        <v>615</v>
      </c>
      <c r="D25" s="305" t="s">
        <v>607</v>
      </c>
      <c r="E25" s="305" t="s">
        <v>650</v>
      </c>
      <c r="F25" s="260" t="s">
        <v>322</v>
      </c>
      <c r="G25" s="260" t="s">
        <v>46</v>
      </c>
      <c r="H25" s="300" t="s">
        <v>615</v>
      </c>
      <c r="I25" s="260" t="s">
        <v>644</v>
      </c>
      <c r="J25" s="266">
        <v>91484793</v>
      </c>
      <c r="K25" s="260" t="s">
        <v>322</v>
      </c>
      <c r="L25" s="260"/>
      <c r="M25" s="260" t="s">
        <v>211</v>
      </c>
      <c r="N25" s="260"/>
      <c r="O25" s="260" t="s">
        <v>46</v>
      </c>
      <c r="P25" s="260"/>
      <c r="Q25" s="260"/>
      <c r="R25" s="260"/>
      <c r="S25" s="260"/>
      <c r="T25" s="260"/>
      <c r="U25" s="260"/>
      <c r="V25" s="260"/>
      <c r="W25" s="260"/>
      <c r="X25" s="260"/>
      <c r="Y25" s="260"/>
      <c r="Z25" s="260"/>
      <c r="AA25" s="260"/>
      <c r="AB25" s="260"/>
      <c r="AC25" s="260"/>
      <c r="AD25" s="260"/>
      <c r="AE25" s="260"/>
      <c r="AF25" s="260"/>
      <c r="AG25" s="260"/>
      <c r="AH25" s="260"/>
      <c r="AI25" s="260"/>
    </row>
    <row r="26" spans="2:35" s="93" customFormat="1" ht="15.75" x14ac:dyDescent="0.3">
      <c r="B26" s="260" t="e">
        <f>VLOOKUP(C26,[1]!Companies[#Data],3,FALSE)</f>
        <v>#REF!</v>
      </c>
      <c r="C26" s="305" t="s">
        <v>614</v>
      </c>
      <c r="D26" s="305" t="s">
        <v>607</v>
      </c>
      <c r="E26" s="305" t="s">
        <v>650</v>
      </c>
      <c r="F26" s="260" t="s">
        <v>322</v>
      </c>
      <c r="G26" s="260" t="s">
        <v>46</v>
      </c>
      <c r="H26" s="300" t="s">
        <v>614</v>
      </c>
      <c r="I26" s="260" t="s">
        <v>644</v>
      </c>
      <c r="J26" s="266">
        <v>140765970</v>
      </c>
      <c r="K26" s="260" t="s">
        <v>322</v>
      </c>
      <c r="L26" s="260"/>
      <c r="M26" s="260" t="s">
        <v>211</v>
      </c>
      <c r="N26" s="260"/>
      <c r="O26" s="260" t="s">
        <v>46</v>
      </c>
      <c r="P26" s="260"/>
      <c r="Q26" s="260"/>
      <c r="R26" s="260"/>
      <c r="S26" s="260"/>
      <c r="T26" s="260"/>
      <c r="U26" s="260"/>
      <c r="V26" s="260"/>
      <c r="W26" s="260"/>
      <c r="X26" s="260"/>
      <c r="Y26" s="260"/>
      <c r="Z26" s="260"/>
      <c r="AA26" s="260"/>
      <c r="AB26" s="260"/>
      <c r="AC26" s="260"/>
      <c r="AD26" s="260"/>
      <c r="AE26" s="260"/>
      <c r="AF26" s="260"/>
      <c r="AG26" s="260"/>
      <c r="AH26" s="260"/>
      <c r="AI26" s="260"/>
    </row>
    <row r="27" spans="2:35" s="93" customFormat="1" ht="15.75" x14ac:dyDescent="0.3">
      <c r="B27" s="260" t="e">
        <f>VLOOKUP(C27,[1]!Companies[#Data],3,FALSE)</f>
        <v>#REF!</v>
      </c>
      <c r="C27" s="305" t="s">
        <v>646</v>
      </c>
      <c r="D27" s="305" t="s">
        <v>607</v>
      </c>
      <c r="E27" s="305" t="s">
        <v>650</v>
      </c>
      <c r="F27" s="260" t="s">
        <v>322</v>
      </c>
      <c r="G27" s="260" t="s">
        <v>46</v>
      </c>
      <c r="H27" s="300" t="s">
        <v>646</v>
      </c>
      <c r="I27" s="260" t="s">
        <v>644</v>
      </c>
      <c r="J27" s="266">
        <v>1299</v>
      </c>
      <c r="K27" s="260" t="s">
        <v>322</v>
      </c>
      <c r="L27" s="260"/>
      <c r="M27" s="260" t="s">
        <v>211</v>
      </c>
      <c r="N27" s="260"/>
      <c r="O27" s="260" t="s">
        <v>46</v>
      </c>
      <c r="P27" s="260"/>
      <c r="Q27" s="260"/>
      <c r="R27" s="260"/>
      <c r="S27" s="260"/>
      <c r="T27" s="260"/>
      <c r="U27" s="260"/>
      <c r="V27" s="260"/>
      <c r="W27" s="260"/>
      <c r="X27" s="260"/>
      <c r="Y27" s="260"/>
      <c r="Z27" s="260"/>
      <c r="AA27" s="260"/>
      <c r="AB27" s="260"/>
      <c r="AC27" s="260"/>
      <c r="AD27" s="260"/>
      <c r="AE27" s="260"/>
      <c r="AF27" s="260"/>
      <c r="AG27" s="260"/>
      <c r="AH27" s="260"/>
      <c r="AI27" s="260"/>
    </row>
    <row r="28" spans="2:35" s="93" customFormat="1" ht="15.75" x14ac:dyDescent="0.3">
      <c r="B28" s="260" t="e">
        <f>VLOOKUP(C28,[1]!Companies[#Data],3,FALSE)</f>
        <v>#REF!</v>
      </c>
      <c r="C28" s="305" t="s">
        <v>645</v>
      </c>
      <c r="D28" s="305" t="s">
        <v>607</v>
      </c>
      <c r="E28" s="305" t="s">
        <v>651</v>
      </c>
      <c r="F28" s="260" t="s">
        <v>322</v>
      </c>
      <c r="G28" s="260" t="s">
        <v>46</v>
      </c>
      <c r="H28" s="300" t="s">
        <v>613</v>
      </c>
      <c r="I28" s="260" t="s">
        <v>644</v>
      </c>
      <c r="J28" s="266">
        <v>296049952</v>
      </c>
      <c r="K28" s="260" t="s">
        <v>322</v>
      </c>
      <c r="L28" s="260"/>
      <c r="M28" s="260" t="s">
        <v>211</v>
      </c>
      <c r="N28" s="260"/>
      <c r="O28" s="260" t="s">
        <v>46</v>
      </c>
      <c r="P28" s="260"/>
      <c r="Q28" s="260"/>
      <c r="R28" s="260"/>
      <c r="S28" s="260"/>
      <c r="T28" s="260"/>
      <c r="U28" s="260"/>
      <c r="V28" s="260"/>
      <c r="W28" s="260"/>
      <c r="X28" s="260"/>
      <c r="Y28" s="260"/>
      <c r="Z28" s="260"/>
      <c r="AA28" s="260"/>
      <c r="AB28" s="260"/>
      <c r="AC28" s="260"/>
      <c r="AD28" s="260"/>
      <c r="AE28" s="260"/>
      <c r="AF28" s="260"/>
      <c r="AG28" s="260"/>
      <c r="AH28" s="260"/>
      <c r="AI28" s="260"/>
    </row>
    <row r="29" spans="2:35" s="93" customFormat="1" ht="15.75" x14ac:dyDescent="0.3">
      <c r="B29" s="260" t="e">
        <f>VLOOKUP(C29,[1]!Companies[#Data],3,FALSE)</f>
        <v>#REF!</v>
      </c>
      <c r="C29" s="305" t="s">
        <v>615</v>
      </c>
      <c r="D29" s="305" t="s">
        <v>607</v>
      </c>
      <c r="E29" s="305" t="s">
        <v>651</v>
      </c>
      <c r="F29" s="260" t="s">
        <v>322</v>
      </c>
      <c r="G29" s="260" t="s">
        <v>46</v>
      </c>
      <c r="H29" s="300" t="s">
        <v>615</v>
      </c>
      <c r="I29" s="260" t="s">
        <v>644</v>
      </c>
      <c r="J29" s="266">
        <v>57978900</v>
      </c>
      <c r="K29" s="260" t="s">
        <v>322</v>
      </c>
      <c r="L29" s="260"/>
      <c r="M29" s="260" t="s">
        <v>211</v>
      </c>
      <c r="N29" s="260"/>
      <c r="O29" s="260" t="s">
        <v>46</v>
      </c>
      <c r="P29" s="260"/>
      <c r="Q29" s="260"/>
      <c r="R29" s="260"/>
      <c r="S29" s="260"/>
      <c r="T29" s="260"/>
      <c r="U29" s="260"/>
      <c r="V29" s="260"/>
      <c r="W29" s="260"/>
      <c r="X29" s="260"/>
      <c r="Y29" s="260"/>
      <c r="Z29" s="260"/>
      <c r="AA29" s="260"/>
      <c r="AB29" s="260"/>
      <c r="AC29" s="260"/>
      <c r="AD29" s="260"/>
      <c r="AE29" s="260"/>
      <c r="AF29" s="260"/>
      <c r="AG29" s="260"/>
      <c r="AH29" s="260"/>
      <c r="AI29" s="260"/>
    </row>
    <row r="30" spans="2:35" s="93" customFormat="1" ht="15.75" x14ac:dyDescent="0.3">
      <c r="B30" s="260" t="e">
        <f>VLOOKUP(C30,[1]!Companies[#Data],3,FALSE)</f>
        <v>#REF!</v>
      </c>
      <c r="C30" s="305" t="s">
        <v>614</v>
      </c>
      <c r="D30" s="305" t="s">
        <v>607</v>
      </c>
      <c r="E30" s="305" t="s">
        <v>651</v>
      </c>
      <c r="F30" s="260" t="s">
        <v>322</v>
      </c>
      <c r="G30" s="260" t="s">
        <v>46</v>
      </c>
      <c r="H30" s="300" t="s">
        <v>614</v>
      </c>
      <c r="I30" s="260" t="s">
        <v>644</v>
      </c>
      <c r="J30" s="266">
        <v>0</v>
      </c>
      <c r="K30" s="260" t="s">
        <v>322</v>
      </c>
      <c r="L30" s="260"/>
      <c r="M30" s="260" t="s">
        <v>211</v>
      </c>
      <c r="N30" s="260"/>
      <c r="O30" s="260" t="s">
        <v>46</v>
      </c>
      <c r="P30" s="260"/>
      <c r="Q30" s="260"/>
      <c r="R30" s="260"/>
      <c r="S30" s="260"/>
      <c r="T30" s="260"/>
      <c r="U30" s="260"/>
      <c r="V30" s="260"/>
      <c r="W30" s="260"/>
      <c r="X30" s="260"/>
      <c r="Y30" s="260"/>
      <c r="Z30" s="260"/>
      <c r="AA30" s="260"/>
      <c r="AB30" s="260"/>
      <c r="AC30" s="260"/>
      <c r="AD30" s="260"/>
      <c r="AE30" s="260"/>
      <c r="AF30" s="260"/>
      <c r="AG30" s="260"/>
      <c r="AH30" s="260"/>
      <c r="AI30" s="260"/>
    </row>
    <row r="31" spans="2:35" s="93" customFormat="1" ht="15.75" x14ac:dyDescent="0.3">
      <c r="B31" s="260" t="e">
        <f>VLOOKUP(C31,[1]!Companies[#Data],3,FALSE)</f>
        <v>#REF!</v>
      </c>
      <c r="C31" s="305" t="s">
        <v>645</v>
      </c>
      <c r="D31" s="305" t="s">
        <v>607</v>
      </c>
      <c r="E31" s="305" t="s">
        <v>652</v>
      </c>
      <c r="F31" s="260" t="s">
        <v>322</v>
      </c>
      <c r="G31" s="260" t="s">
        <v>46</v>
      </c>
      <c r="H31" s="300" t="s">
        <v>613</v>
      </c>
      <c r="I31" s="260" t="s">
        <v>644</v>
      </c>
      <c r="J31" s="266">
        <v>661338347</v>
      </c>
      <c r="K31" s="260" t="s">
        <v>322</v>
      </c>
      <c r="L31" s="260"/>
      <c r="M31" s="260"/>
      <c r="N31" s="260"/>
      <c r="O31" s="260" t="s">
        <v>46</v>
      </c>
      <c r="P31" s="260"/>
      <c r="Q31" s="260"/>
      <c r="R31" s="260"/>
      <c r="S31" s="260"/>
      <c r="T31" s="260"/>
      <c r="U31" s="260"/>
      <c r="V31" s="260"/>
      <c r="W31" s="260"/>
      <c r="X31" s="260"/>
      <c r="Y31" s="260"/>
      <c r="Z31" s="260"/>
      <c r="AA31" s="260"/>
      <c r="AB31" s="260"/>
      <c r="AC31" s="260"/>
      <c r="AD31" s="260"/>
      <c r="AE31" s="260"/>
      <c r="AF31" s="260"/>
      <c r="AG31" s="260"/>
      <c r="AH31" s="260"/>
      <c r="AI31" s="260"/>
    </row>
    <row r="32" spans="2:35" s="93" customFormat="1" ht="15.75" x14ac:dyDescent="0.3">
      <c r="B32" s="260" t="e">
        <f>VLOOKUP(C32,[1]!Companies[#Data],3,FALSE)</f>
        <v>#REF!</v>
      </c>
      <c r="C32" s="305" t="s">
        <v>615</v>
      </c>
      <c r="D32" s="305" t="s">
        <v>607</v>
      </c>
      <c r="E32" s="305" t="s">
        <v>652</v>
      </c>
      <c r="F32" s="260" t="s">
        <v>322</v>
      </c>
      <c r="G32" s="260" t="s">
        <v>46</v>
      </c>
      <c r="H32" s="300" t="s">
        <v>615</v>
      </c>
      <c r="I32" s="260" t="s">
        <v>644</v>
      </c>
      <c r="J32" s="266">
        <v>118392932</v>
      </c>
      <c r="K32" s="260" t="s">
        <v>322</v>
      </c>
      <c r="L32" s="260"/>
      <c r="M32" s="260"/>
      <c r="N32" s="260"/>
      <c r="O32" s="260" t="s">
        <v>46</v>
      </c>
      <c r="P32" s="260"/>
      <c r="Q32" s="260"/>
      <c r="R32" s="260"/>
      <c r="S32" s="260"/>
      <c r="T32" s="260"/>
      <c r="U32" s="260"/>
      <c r="V32" s="260"/>
      <c r="W32" s="260"/>
      <c r="X32" s="260"/>
      <c r="Y32" s="260"/>
      <c r="Z32" s="260"/>
      <c r="AA32" s="260"/>
      <c r="AB32" s="260"/>
      <c r="AC32" s="260"/>
      <c r="AD32" s="260"/>
      <c r="AE32" s="260"/>
      <c r="AF32" s="260"/>
      <c r="AG32" s="260"/>
      <c r="AH32" s="260"/>
      <c r="AI32" s="260"/>
    </row>
    <row r="33" spans="2:35" s="93" customFormat="1" ht="15.75" x14ac:dyDescent="0.3">
      <c r="B33" s="260" t="e">
        <f>VLOOKUP(C33,[1]!Companies[#Data],3,FALSE)</f>
        <v>#REF!</v>
      </c>
      <c r="C33" s="305" t="s">
        <v>614</v>
      </c>
      <c r="D33" s="305" t="s">
        <v>607</v>
      </c>
      <c r="E33" s="305" t="s">
        <v>652</v>
      </c>
      <c r="F33" s="260" t="s">
        <v>322</v>
      </c>
      <c r="G33" s="260" t="s">
        <v>46</v>
      </c>
      <c r="H33" s="300" t="s">
        <v>614</v>
      </c>
      <c r="I33" s="260" t="s">
        <v>644</v>
      </c>
      <c r="J33" s="266">
        <v>19966697</v>
      </c>
      <c r="K33" s="260" t="s">
        <v>322</v>
      </c>
      <c r="L33" s="260"/>
      <c r="M33" s="260"/>
      <c r="N33" s="260"/>
      <c r="O33" s="260" t="s">
        <v>46</v>
      </c>
      <c r="P33" s="260"/>
      <c r="Q33" s="260"/>
      <c r="R33" s="260"/>
      <c r="S33" s="260"/>
      <c r="T33" s="260"/>
      <c r="U33" s="260"/>
      <c r="V33" s="260"/>
      <c r="W33" s="260"/>
      <c r="X33" s="260"/>
      <c r="Y33" s="260"/>
      <c r="Z33" s="260"/>
      <c r="AA33" s="260"/>
      <c r="AB33" s="260"/>
      <c r="AC33" s="260"/>
      <c r="AD33" s="260"/>
      <c r="AE33" s="260"/>
      <c r="AF33" s="260"/>
      <c r="AG33" s="260"/>
      <c r="AH33" s="260"/>
      <c r="AI33" s="260"/>
    </row>
    <row r="34" spans="2:35" s="93" customFormat="1" ht="15.75" x14ac:dyDescent="0.3">
      <c r="B34" s="260" t="e">
        <f>VLOOKUP(C34,[1]!Companies[#Data],3,FALSE)</f>
        <v>#REF!</v>
      </c>
      <c r="C34" s="305" t="s">
        <v>645</v>
      </c>
      <c r="D34" s="305" t="s">
        <v>607</v>
      </c>
      <c r="E34" s="305" t="s">
        <v>640</v>
      </c>
      <c r="F34" s="260" t="s">
        <v>322</v>
      </c>
      <c r="G34" s="260" t="s">
        <v>46</v>
      </c>
      <c r="H34" s="300" t="s">
        <v>613</v>
      </c>
      <c r="I34" s="260" t="s">
        <v>644</v>
      </c>
      <c r="J34" s="266">
        <v>0</v>
      </c>
      <c r="K34" s="260" t="s">
        <v>322</v>
      </c>
      <c r="L34" s="260"/>
      <c r="M34" s="260"/>
      <c r="N34" s="260"/>
      <c r="O34" s="260" t="s">
        <v>46</v>
      </c>
      <c r="P34" s="260"/>
      <c r="Q34" s="260"/>
      <c r="R34" s="260"/>
      <c r="S34" s="260"/>
      <c r="T34" s="260"/>
      <c r="U34" s="260"/>
      <c r="V34" s="260"/>
      <c r="W34" s="260"/>
      <c r="X34" s="260"/>
      <c r="Y34" s="260"/>
      <c r="Z34" s="260"/>
      <c r="AA34" s="260"/>
      <c r="AB34" s="260"/>
      <c r="AC34" s="260"/>
      <c r="AD34" s="260"/>
      <c r="AE34" s="260"/>
      <c r="AF34" s="260"/>
      <c r="AG34" s="260"/>
      <c r="AH34" s="260"/>
      <c r="AI34" s="260"/>
    </row>
    <row r="35" spans="2:35" s="93" customFormat="1" ht="15.75" x14ac:dyDescent="0.3">
      <c r="B35" s="260" t="e">
        <f>VLOOKUP(C35,[1]!Companies[#Data],3,FALSE)</f>
        <v>#REF!</v>
      </c>
      <c r="C35" s="305" t="s">
        <v>615</v>
      </c>
      <c r="D35" s="305" t="s">
        <v>607</v>
      </c>
      <c r="E35" s="305" t="s">
        <v>640</v>
      </c>
      <c r="F35" s="260" t="s">
        <v>322</v>
      </c>
      <c r="G35" s="260" t="s">
        <v>46</v>
      </c>
      <c r="H35" s="300" t="s">
        <v>615</v>
      </c>
      <c r="I35" s="260" t="s">
        <v>644</v>
      </c>
      <c r="J35" s="266">
        <v>0</v>
      </c>
      <c r="K35" s="260" t="s">
        <v>322</v>
      </c>
      <c r="L35" s="260"/>
      <c r="M35" s="260"/>
      <c r="N35" s="260"/>
      <c r="O35" s="260" t="s">
        <v>46</v>
      </c>
      <c r="P35" s="260"/>
      <c r="Q35" s="260"/>
      <c r="R35" s="260"/>
      <c r="S35" s="260"/>
      <c r="T35" s="260"/>
      <c r="U35" s="260"/>
      <c r="V35" s="260"/>
      <c r="W35" s="260"/>
      <c r="X35" s="260"/>
      <c r="Y35" s="260"/>
      <c r="Z35" s="260"/>
      <c r="AA35" s="260"/>
      <c r="AB35" s="260"/>
      <c r="AC35" s="260"/>
      <c r="AD35" s="260"/>
      <c r="AE35" s="260"/>
      <c r="AF35" s="260"/>
      <c r="AG35" s="260"/>
      <c r="AH35" s="260"/>
      <c r="AI35" s="260"/>
    </row>
    <row r="36" spans="2:35" s="93" customFormat="1" ht="15.75" x14ac:dyDescent="0.3">
      <c r="B36" s="260" t="e">
        <f>VLOOKUP(C36,[1]!Companies[#Data],3,FALSE)</f>
        <v>#REF!</v>
      </c>
      <c r="C36" s="305" t="s">
        <v>614</v>
      </c>
      <c r="D36" s="305" t="s">
        <v>607</v>
      </c>
      <c r="E36" s="305" t="s">
        <v>640</v>
      </c>
      <c r="F36" s="260" t="s">
        <v>322</v>
      </c>
      <c r="G36" s="260" t="s">
        <v>46</v>
      </c>
      <c r="H36" s="300" t="s">
        <v>614</v>
      </c>
      <c r="I36" s="260" t="s">
        <v>644</v>
      </c>
      <c r="J36" s="266">
        <v>56980</v>
      </c>
      <c r="K36" s="260" t="s">
        <v>322</v>
      </c>
      <c r="L36" s="260"/>
      <c r="M36" s="260"/>
      <c r="N36" s="260"/>
      <c r="O36" s="260" t="s">
        <v>46</v>
      </c>
      <c r="P36" s="260"/>
      <c r="Q36" s="260"/>
      <c r="R36" s="260"/>
      <c r="S36" s="260"/>
      <c r="T36" s="260"/>
      <c r="U36" s="260"/>
      <c r="V36" s="260"/>
      <c r="W36" s="260"/>
      <c r="X36" s="260"/>
      <c r="Y36" s="260"/>
      <c r="Z36" s="260"/>
      <c r="AA36" s="260"/>
      <c r="AB36" s="260"/>
      <c r="AC36" s="260"/>
      <c r="AD36" s="260"/>
      <c r="AE36" s="260"/>
      <c r="AF36" s="260"/>
      <c r="AG36" s="260"/>
      <c r="AH36" s="260"/>
      <c r="AI36" s="260"/>
    </row>
    <row r="37" spans="2:35" s="93" customFormat="1" ht="15.75" x14ac:dyDescent="0.3">
      <c r="B37" s="260" t="e">
        <f>VLOOKUP(C37,[1]!Companies[#Data],3,FALSE)</f>
        <v>#REF!</v>
      </c>
      <c r="C37" s="305" t="s">
        <v>645</v>
      </c>
      <c r="D37" s="305" t="s">
        <v>608</v>
      </c>
      <c r="E37" s="305" t="s">
        <v>653</v>
      </c>
      <c r="F37" s="260" t="s">
        <v>322</v>
      </c>
      <c r="G37" s="260" t="s">
        <v>46</v>
      </c>
      <c r="H37" s="300" t="s">
        <v>613</v>
      </c>
      <c r="I37" s="260" t="s">
        <v>644</v>
      </c>
      <c r="J37" s="266">
        <v>0</v>
      </c>
      <c r="K37" s="260" t="s">
        <v>322</v>
      </c>
      <c r="L37" s="260"/>
      <c r="M37" s="260"/>
      <c r="N37" s="260"/>
      <c r="O37" s="260" t="s">
        <v>46</v>
      </c>
      <c r="P37" s="260"/>
      <c r="Q37" s="260"/>
      <c r="R37" s="260"/>
      <c r="S37" s="260"/>
      <c r="T37" s="260"/>
      <c r="U37" s="260"/>
      <c r="V37" s="260"/>
      <c r="W37" s="260"/>
      <c r="X37" s="260"/>
      <c r="Y37" s="260"/>
      <c r="Z37" s="260"/>
      <c r="AA37" s="260"/>
      <c r="AB37" s="260"/>
      <c r="AC37" s="260"/>
      <c r="AD37" s="260"/>
      <c r="AE37" s="260"/>
      <c r="AF37" s="260"/>
      <c r="AG37" s="260"/>
      <c r="AH37" s="260"/>
      <c r="AI37" s="260"/>
    </row>
    <row r="38" spans="2:35" s="93" customFormat="1" ht="15.75" x14ac:dyDescent="0.3">
      <c r="B38" s="260" t="e">
        <f>VLOOKUP(C38,[1]!Companies[#Data],3,FALSE)</f>
        <v>#REF!</v>
      </c>
      <c r="C38" s="305" t="s">
        <v>615</v>
      </c>
      <c r="D38" s="305" t="s">
        <v>608</v>
      </c>
      <c r="E38" s="305" t="s">
        <v>653</v>
      </c>
      <c r="F38" s="260" t="s">
        <v>322</v>
      </c>
      <c r="G38" s="260" t="s">
        <v>46</v>
      </c>
      <c r="H38" s="300" t="s">
        <v>615</v>
      </c>
      <c r="I38" s="260" t="s">
        <v>644</v>
      </c>
      <c r="J38" s="266">
        <v>160692728</v>
      </c>
      <c r="K38" s="260" t="s">
        <v>322</v>
      </c>
      <c r="L38" s="260"/>
      <c r="M38" s="260"/>
      <c r="N38" s="260"/>
      <c r="O38" s="260" t="s">
        <v>46</v>
      </c>
      <c r="P38" s="260"/>
      <c r="Q38" s="260"/>
      <c r="R38" s="260"/>
      <c r="S38" s="260"/>
      <c r="T38" s="260"/>
      <c r="U38" s="260"/>
      <c r="V38" s="260"/>
      <c r="W38" s="260"/>
      <c r="X38" s="260"/>
      <c r="Y38" s="260"/>
      <c r="Z38" s="260"/>
      <c r="AA38" s="260"/>
      <c r="AB38" s="260"/>
      <c r="AC38" s="260"/>
      <c r="AD38" s="260"/>
      <c r="AE38" s="260"/>
      <c r="AF38" s="260"/>
      <c r="AG38" s="260"/>
      <c r="AH38" s="260"/>
      <c r="AI38" s="260"/>
    </row>
    <row r="39" spans="2:35" s="93" customFormat="1" ht="15.75" x14ac:dyDescent="0.3">
      <c r="B39" s="260" t="e">
        <f>VLOOKUP(C39,[1]!Companies[#Data],3,FALSE)</f>
        <v>#REF!</v>
      </c>
      <c r="C39" s="305" t="s">
        <v>614</v>
      </c>
      <c r="D39" s="305" t="s">
        <v>608</v>
      </c>
      <c r="E39" s="305" t="s">
        <v>653</v>
      </c>
      <c r="F39" s="260" t="s">
        <v>322</v>
      </c>
      <c r="G39" s="260" t="s">
        <v>46</v>
      </c>
      <c r="H39" s="300" t="s">
        <v>614</v>
      </c>
      <c r="I39" s="260" t="s">
        <v>644</v>
      </c>
      <c r="J39" s="266">
        <v>0</v>
      </c>
      <c r="K39" s="260" t="s">
        <v>322</v>
      </c>
      <c r="L39" s="260"/>
      <c r="M39" s="260"/>
      <c r="N39" s="260"/>
      <c r="O39" s="260" t="s">
        <v>46</v>
      </c>
      <c r="P39" s="260"/>
      <c r="Q39" s="260"/>
      <c r="R39" s="260"/>
      <c r="S39" s="260"/>
      <c r="T39" s="260"/>
      <c r="U39" s="260"/>
      <c r="V39" s="260"/>
      <c r="W39" s="260"/>
      <c r="X39" s="260"/>
      <c r="Y39" s="260"/>
      <c r="Z39" s="260"/>
      <c r="AA39" s="260"/>
      <c r="AB39" s="260"/>
      <c r="AC39" s="260"/>
      <c r="AD39" s="260"/>
      <c r="AE39" s="260"/>
      <c r="AF39" s="260"/>
      <c r="AG39" s="260"/>
      <c r="AH39" s="260"/>
      <c r="AI39" s="260"/>
    </row>
    <row r="40" spans="2:35" s="93" customFormat="1" ht="15.75" x14ac:dyDescent="0.3">
      <c r="B40" s="260" t="e">
        <f>VLOOKUP(C40,[1]!Companies[#Data],3,FALSE)</f>
        <v>#REF!</v>
      </c>
      <c r="C40" s="305" t="s">
        <v>645</v>
      </c>
      <c r="D40" s="305" t="s">
        <v>610</v>
      </c>
      <c r="E40" s="305" t="s">
        <v>639</v>
      </c>
      <c r="F40" s="260" t="s">
        <v>322</v>
      </c>
      <c r="G40" s="260" t="s">
        <v>46</v>
      </c>
      <c r="H40" s="300" t="s">
        <v>613</v>
      </c>
      <c r="I40" s="260" t="s">
        <v>644</v>
      </c>
      <c r="J40" s="266">
        <v>5000</v>
      </c>
      <c r="K40" s="260" t="s">
        <v>322</v>
      </c>
      <c r="L40" s="260"/>
      <c r="M40" s="260"/>
      <c r="N40" s="260"/>
      <c r="O40" s="260" t="s">
        <v>46</v>
      </c>
      <c r="P40" s="260"/>
      <c r="Q40" s="260"/>
      <c r="R40" s="260"/>
      <c r="S40" s="260"/>
      <c r="T40" s="260"/>
      <c r="U40" s="260"/>
      <c r="V40" s="260"/>
      <c r="W40" s="260"/>
      <c r="X40" s="260"/>
      <c r="Y40" s="260"/>
      <c r="Z40" s="260"/>
      <c r="AA40" s="260"/>
      <c r="AB40" s="260"/>
      <c r="AC40" s="260"/>
      <c r="AD40" s="260"/>
      <c r="AE40" s="260"/>
      <c r="AF40" s="260"/>
      <c r="AG40" s="260"/>
      <c r="AH40" s="260"/>
      <c r="AI40" s="260"/>
    </row>
    <row r="41" spans="2:35" s="93" customFormat="1" ht="15.75" x14ac:dyDescent="0.3">
      <c r="B41" s="260" t="e">
        <f>VLOOKUP(C41,[1]!Companies[#Data],3,FALSE)</f>
        <v>#REF!</v>
      </c>
      <c r="C41" s="305" t="s">
        <v>615</v>
      </c>
      <c r="D41" s="305" t="s">
        <v>610</v>
      </c>
      <c r="E41" s="305" t="s">
        <v>639</v>
      </c>
      <c r="F41" s="260" t="s">
        <v>322</v>
      </c>
      <c r="G41" s="260" t="s">
        <v>46</v>
      </c>
      <c r="H41" s="300" t="s">
        <v>615</v>
      </c>
      <c r="I41" s="260" t="s">
        <v>644</v>
      </c>
      <c r="J41" s="266">
        <v>510000</v>
      </c>
      <c r="K41" s="260" t="s">
        <v>322</v>
      </c>
      <c r="L41" s="260"/>
      <c r="M41" s="260"/>
      <c r="N41" s="260"/>
      <c r="O41" s="260" t="s">
        <v>46</v>
      </c>
      <c r="P41" s="260"/>
      <c r="Q41" s="260"/>
      <c r="R41" s="260"/>
      <c r="S41" s="260"/>
      <c r="T41" s="260"/>
      <c r="U41" s="260"/>
      <c r="V41" s="260"/>
      <c r="W41" s="260"/>
      <c r="X41" s="260"/>
      <c r="Y41" s="260"/>
      <c r="Z41" s="260"/>
      <c r="AA41" s="260"/>
      <c r="AB41" s="260"/>
      <c r="AC41" s="260"/>
      <c r="AD41" s="260"/>
      <c r="AE41" s="260"/>
      <c r="AF41" s="260"/>
      <c r="AG41" s="260"/>
      <c r="AH41" s="260"/>
      <c r="AI41" s="260"/>
    </row>
    <row r="42" spans="2:35" s="93" customFormat="1" ht="15.75" x14ac:dyDescent="0.3">
      <c r="B42" s="260" t="e">
        <f>VLOOKUP(C42,[1]!Companies[#Data],3,FALSE)</f>
        <v>#REF!</v>
      </c>
      <c r="C42" s="305" t="s">
        <v>614</v>
      </c>
      <c r="D42" s="305" t="s">
        <v>610</v>
      </c>
      <c r="E42" s="305" t="s">
        <v>639</v>
      </c>
      <c r="F42" s="260" t="s">
        <v>322</v>
      </c>
      <c r="G42" s="260" t="s">
        <v>46</v>
      </c>
      <c r="H42" s="300" t="s">
        <v>614</v>
      </c>
      <c r="I42" s="260" t="s">
        <v>644</v>
      </c>
      <c r="J42" s="266">
        <v>2000</v>
      </c>
      <c r="K42" s="260" t="s">
        <v>322</v>
      </c>
      <c r="L42" s="260"/>
      <c r="M42" s="260"/>
      <c r="N42" s="260"/>
      <c r="O42" s="260" t="s">
        <v>46</v>
      </c>
      <c r="P42" s="260"/>
      <c r="Q42" s="260"/>
      <c r="R42" s="260"/>
      <c r="S42" s="260"/>
      <c r="T42" s="260"/>
      <c r="U42" s="260"/>
      <c r="V42" s="260"/>
      <c r="W42" s="260"/>
      <c r="X42" s="260"/>
      <c r="Y42" s="260"/>
      <c r="Z42" s="260"/>
      <c r="AA42" s="260"/>
      <c r="AB42" s="260"/>
      <c r="AC42" s="260"/>
      <c r="AD42" s="260"/>
      <c r="AE42" s="260"/>
      <c r="AF42" s="260"/>
      <c r="AG42" s="260"/>
      <c r="AH42" s="260"/>
      <c r="AI42" s="260"/>
    </row>
    <row r="43" spans="2:35" s="93" customFormat="1" ht="15.75" x14ac:dyDescent="0.3">
      <c r="B43" s="260" t="e">
        <f>VLOOKUP(C43,[1]!Companies[#Data],3,FALSE)</f>
        <v>#REF!</v>
      </c>
      <c r="C43" s="305" t="s">
        <v>646</v>
      </c>
      <c r="D43" s="305" t="s">
        <v>610</v>
      </c>
      <c r="E43" s="305" t="s">
        <v>639</v>
      </c>
      <c r="F43" s="260" t="s">
        <v>322</v>
      </c>
      <c r="G43" s="260" t="s">
        <v>46</v>
      </c>
      <c r="H43" s="300" t="s">
        <v>646</v>
      </c>
      <c r="I43" s="260" t="s">
        <v>644</v>
      </c>
      <c r="J43" s="266">
        <v>4000</v>
      </c>
      <c r="K43" s="260" t="s">
        <v>322</v>
      </c>
      <c r="L43" s="260"/>
      <c r="M43" s="260"/>
      <c r="N43" s="260"/>
      <c r="O43" s="260" t="s">
        <v>46</v>
      </c>
      <c r="P43" s="260"/>
      <c r="Q43" s="260"/>
      <c r="R43" s="260"/>
      <c r="S43" s="260"/>
      <c r="T43" s="260"/>
      <c r="U43" s="260"/>
      <c r="V43" s="260"/>
      <c r="W43" s="260"/>
      <c r="X43" s="260"/>
      <c r="Y43" s="260"/>
      <c r="Z43" s="260"/>
      <c r="AA43" s="260"/>
      <c r="AB43" s="260"/>
      <c r="AC43" s="260"/>
      <c r="AD43" s="260"/>
      <c r="AE43" s="260"/>
      <c r="AF43" s="260"/>
      <c r="AG43" s="260"/>
      <c r="AH43" s="260"/>
      <c r="AI43" s="260"/>
    </row>
    <row r="44" spans="2:35" s="93" customFormat="1" ht="15.75" x14ac:dyDescent="0.3">
      <c r="B44" s="260" t="e">
        <f>VLOOKUP(C44,[1]!Companies[#Data],3,FALSE)</f>
        <v>#REF!</v>
      </c>
      <c r="C44" s="305" t="s">
        <v>645</v>
      </c>
      <c r="D44" s="305" t="s">
        <v>609</v>
      </c>
      <c r="E44" s="305" t="s">
        <v>654</v>
      </c>
      <c r="F44" s="260" t="s">
        <v>322</v>
      </c>
      <c r="G44" s="260" t="s">
        <v>46</v>
      </c>
      <c r="H44" s="300" t="s">
        <v>645</v>
      </c>
      <c r="I44" s="260" t="s">
        <v>644</v>
      </c>
      <c r="J44" s="266">
        <v>0</v>
      </c>
      <c r="K44" s="260" t="s">
        <v>322</v>
      </c>
      <c r="L44" s="260"/>
      <c r="M44" s="260"/>
      <c r="N44" s="260"/>
      <c r="O44" s="260" t="s">
        <v>46</v>
      </c>
      <c r="P44" s="260"/>
      <c r="Q44" s="260"/>
      <c r="R44" s="260"/>
      <c r="S44" s="260"/>
      <c r="T44" s="260"/>
      <c r="U44" s="260"/>
      <c r="V44" s="260"/>
      <c r="W44" s="260"/>
      <c r="X44" s="260"/>
      <c r="Y44" s="260"/>
      <c r="Z44" s="260"/>
      <c r="AA44" s="260"/>
      <c r="AB44" s="260"/>
      <c r="AC44" s="260"/>
      <c r="AD44" s="260"/>
      <c r="AE44" s="260"/>
      <c r="AF44" s="260"/>
      <c r="AG44" s="260"/>
      <c r="AH44" s="260"/>
      <c r="AI44" s="260"/>
    </row>
    <row r="45" spans="2:35" s="93" customFormat="1" ht="15.75" x14ac:dyDescent="0.3">
      <c r="B45" s="260" t="e">
        <f>VLOOKUP(C45,[1]!Companies[#Data],3,FALSE)</f>
        <v>#REF!</v>
      </c>
      <c r="C45" s="305" t="s">
        <v>615</v>
      </c>
      <c r="D45" s="305" t="s">
        <v>609</v>
      </c>
      <c r="E45" s="305" t="s">
        <v>654</v>
      </c>
      <c r="F45" s="260" t="s">
        <v>322</v>
      </c>
      <c r="G45" s="260" t="s">
        <v>46</v>
      </c>
      <c r="H45" s="300" t="s">
        <v>615</v>
      </c>
      <c r="I45" s="260" t="s">
        <v>644</v>
      </c>
      <c r="J45" s="266">
        <v>252154</v>
      </c>
      <c r="K45" s="260" t="s">
        <v>322</v>
      </c>
      <c r="L45" s="260"/>
      <c r="M45" s="260"/>
      <c r="N45" s="260"/>
      <c r="O45" s="260" t="s">
        <v>46</v>
      </c>
      <c r="P45" s="260"/>
      <c r="Q45" s="260"/>
      <c r="R45" s="260"/>
      <c r="S45" s="260"/>
      <c r="T45" s="260"/>
      <c r="U45" s="260"/>
      <c r="V45" s="260"/>
      <c r="W45" s="260"/>
      <c r="X45" s="260"/>
      <c r="Y45" s="260"/>
      <c r="Z45" s="260"/>
      <c r="AA45" s="260"/>
      <c r="AB45" s="260"/>
      <c r="AC45" s="260"/>
      <c r="AD45" s="260"/>
      <c r="AE45" s="260"/>
      <c r="AF45" s="260"/>
      <c r="AG45" s="260"/>
      <c r="AH45" s="260"/>
      <c r="AI45" s="260"/>
    </row>
    <row r="46" spans="2:35" s="93" customFormat="1" ht="15.75" x14ac:dyDescent="0.3">
      <c r="B46" s="260" t="e">
        <f>VLOOKUP(C46,[1]!Companies[#Data],3,FALSE)</f>
        <v>#REF!</v>
      </c>
      <c r="C46" s="305" t="s">
        <v>614</v>
      </c>
      <c r="D46" s="305" t="s">
        <v>609</v>
      </c>
      <c r="E46" s="305" t="s">
        <v>654</v>
      </c>
      <c r="F46" s="260" t="s">
        <v>322</v>
      </c>
      <c r="G46" s="260" t="s">
        <v>46</v>
      </c>
      <c r="H46" s="300" t="s">
        <v>614</v>
      </c>
      <c r="I46" s="260" t="s">
        <v>644</v>
      </c>
      <c r="J46" s="266">
        <v>0</v>
      </c>
      <c r="K46" s="260" t="s">
        <v>322</v>
      </c>
      <c r="L46" s="260"/>
      <c r="M46" s="260"/>
      <c r="N46" s="260"/>
      <c r="O46" s="260" t="s">
        <v>46</v>
      </c>
      <c r="P46" s="260"/>
      <c r="Q46" s="260"/>
      <c r="R46" s="260"/>
      <c r="S46" s="260"/>
      <c r="T46" s="260"/>
      <c r="U46" s="260"/>
      <c r="V46" s="260"/>
      <c r="W46" s="260"/>
      <c r="X46" s="260"/>
      <c r="Y46" s="260"/>
      <c r="Z46" s="260"/>
      <c r="AA46" s="260"/>
      <c r="AB46" s="260"/>
      <c r="AC46" s="260"/>
      <c r="AD46" s="260"/>
      <c r="AE46" s="260"/>
      <c r="AF46" s="260"/>
      <c r="AG46" s="260"/>
      <c r="AH46" s="260"/>
      <c r="AI46" s="260"/>
    </row>
    <row r="47" spans="2:35" s="93" customFormat="1" ht="15.75" x14ac:dyDescent="0.3">
      <c r="B47" s="260" t="e">
        <f>VLOOKUP(C47,[1]!Companies[#Data],3,FALSE)</f>
        <v>#REF!</v>
      </c>
      <c r="C47" s="305" t="s">
        <v>645</v>
      </c>
      <c r="D47" s="305" t="s">
        <v>609</v>
      </c>
      <c r="E47" s="306" t="s">
        <v>655</v>
      </c>
      <c r="F47" s="260" t="s">
        <v>322</v>
      </c>
      <c r="G47" s="260" t="s">
        <v>46</v>
      </c>
      <c r="H47" s="300" t="s">
        <v>645</v>
      </c>
      <c r="I47" s="260" t="s">
        <v>644</v>
      </c>
      <c r="J47" s="266">
        <v>0</v>
      </c>
      <c r="K47" s="260" t="s">
        <v>322</v>
      </c>
      <c r="L47" s="260"/>
      <c r="M47" s="260"/>
      <c r="N47" s="260"/>
      <c r="O47" s="260" t="s">
        <v>46</v>
      </c>
      <c r="P47" s="260"/>
      <c r="Q47" s="260"/>
      <c r="R47" s="260"/>
      <c r="S47" s="260"/>
      <c r="T47" s="260"/>
      <c r="U47" s="260"/>
      <c r="V47" s="260"/>
      <c r="W47" s="260"/>
      <c r="X47" s="260"/>
      <c r="Y47" s="260"/>
      <c r="Z47" s="260"/>
      <c r="AA47" s="260"/>
      <c r="AB47" s="260"/>
      <c r="AC47" s="260"/>
      <c r="AD47" s="260"/>
      <c r="AE47" s="260"/>
      <c r="AF47" s="260"/>
      <c r="AG47" s="260"/>
      <c r="AH47" s="260"/>
      <c r="AI47" s="260"/>
    </row>
    <row r="48" spans="2:35" s="93" customFormat="1" ht="15.75" x14ac:dyDescent="0.3">
      <c r="B48" s="260" t="e">
        <f>VLOOKUP(C48,[1]!Companies[#Data],3,FALSE)</f>
        <v>#REF!</v>
      </c>
      <c r="C48" s="305" t="s">
        <v>615</v>
      </c>
      <c r="D48" s="305" t="s">
        <v>609</v>
      </c>
      <c r="E48" s="306" t="s">
        <v>655</v>
      </c>
      <c r="F48" s="260" t="s">
        <v>322</v>
      </c>
      <c r="G48" s="260" t="s">
        <v>46</v>
      </c>
      <c r="H48" s="300" t="s">
        <v>615</v>
      </c>
      <c r="I48" s="260" t="s">
        <v>644</v>
      </c>
      <c r="J48" s="266">
        <v>0</v>
      </c>
      <c r="K48" s="260" t="s">
        <v>322</v>
      </c>
      <c r="L48" s="260"/>
      <c r="M48" s="260"/>
      <c r="N48" s="260"/>
      <c r="O48" s="260" t="s">
        <v>46</v>
      </c>
      <c r="P48" s="260"/>
      <c r="Q48" s="260"/>
      <c r="R48" s="260"/>
      <c r="S48" s="260"/>
      <c r="T48" s="260"/>
      <c r="U48" s="260"/>
      <c r="V48" s="260"/>
      <c r="W48" s="260"/>
      <c r="X48" s="260"/>
      <c r="Y48" s="260"/>
      <c r="Z48" s="260"/>
      <c r="AA48" s="260"/>
      <c r="AB48" s="260"/>
      <c r="AC48" s="260"/>
      <c r="AD48" s="260"/>
      <c r="AE48" s="260"/>
      <c r="AF48" s="260"/>
      <c r="AG48" s="260"/>
      <c r="AH48" s="260"/>
      <c r="AI48" s="260"/>
    </row>
    <row r="49" spans="2:35" s="93" customFormat="1" ht="15.75" x14ac:dyDescent="0.3">
      <c r="B49" s="260" t="e">
        <f>VLOOKUP(C49,[1]!Companies[#Data],3,FALSE)</f>
        <v>#REF!</v>
      </c>
      <c r="C49" s="305" t="s">
        <v>614</v>
      </c>
      <c r="D49" s="305" t="s">
        <v>609</v>
      </c>
      <c r="E49" s="306" t="s">
        <v>655</v>
      </c>
      <c r="F49" s="260" t="s">
        <v>322</v>
      </c>
      <c r="G49" s="260" t="s">
        <v>46</v>
      </c>
      <c r="H49" s="300" t="s">
        <v>614</v>
      </c>
      <c r="I49" s="260" t="s">
        <v>644</v>
      </c>
      <c r="J49" s="266">
        <v>0</v>
      </c>
      <c r="K49" s="260" t="s">
        <v>322</v>
      </c>
      <c r="L49" s="260"/>
      <c r="M49" s="260"/>
      <c r="N49" s="260"/>
      <c r="O49" s="260" t="s">
        <v>46</v>
      </c>
      <c r="P49" s="260"/>
      <c r="Q49" s="260"/>
      <c r="R49" s="260"/>
      <c r="S49" s="260"/>
      <c r="T49" s="260"/>
      <c r="U49" s="260"/>
      <c r="V49" s="260"/>
      <c r="W49" s="260"/>
      <c r="X49" s="260"/>
      <c r="Y49" s="260"/>
      <c r="Z49" s="260"/>
      <c r="AA49" s="260"/>
      <c r="AB49" s="260"/>
      <c r="AC49" s="260"/>
      <c r="AD49" s="260"/>
      <c r="AE49" s="260"/>
      <c r="AF49" s="260"/>
      <c r="AG49" s="260"/>
      <c r="AH49" s="260"/>
      <c r="AI49" s="260"/>
    </row>
    <row r="50" spans="2:35" s="93" customFormat="1" ht="15.75" x14ac:dyDescent="0.3">
      <c r="B50" s="102" t="e">
        <f>VLOOKUP(C50,[1]!Companies[#Data],3,FALSE)</f>
        <v>#REF!</v>
      </c>
      <c r="C50" s="102" t="s">
        <v>244</v>
      </c>
      <c r="D50" s="260"/>
      <c r="E50" s="260"/>
      <c r="F50" s="260"/>
      <c r="G50" s="260"/>
      <c r="H50" s="102"/>
      <c r="I50" s="260"/>
      <c r="J50" s="266"/>
      <c r="K50" s="260"/>
      <c r="L50" s="260"/>
      <c r="M50" s="260"/>
      <c r="N50" s="260"/>
      <c r="O50" s="260" t="s">
        <v>323</v>
      </c>
      <c r="P50" s="260"/>
      <c r="Q50" s="260"/>
      <c r="R50" s="260"/>
      <c r="S50" s="260"/>
      <c r="T50" s="260"/>
      <c r="U50" s="260"/>
      <c r="V50" s="260"/>
      <c r="W50" s="260"/>
      <c r="X50" s="260"/>
      <c r="Y50" s="260"/>
      <c r="Z50" s="260"/>
      <c r="AA50" s="260"/>
      <c r="AB50" s="260"/>
      <c r="AC50" s="260"/>
      <c r="AD50" s="260"/>
      <c r="AE50" s="260"/>
      <c r="AF50" s="260"/>
      <c r="AG50" s="260"/>
      <c r="AH50" s="260"/>
      <c r="AI50" s="260"/>
    </row>
    <row r="51" spans="2:35" s="93" customFormat="1" ht="16.5" thickBot="1" x14ac:dyDescent="0.35">
      <c r="B51" s="260"/>
      <c r="C51" s="260"/>
      <c r="D51" s="260"/>
      <c r="E51" s="260"/>
      <c r="F51" s="260"/>
      <c r="G51" s="261"/>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row>
    <row r="52" spans="2:35" s="93" customFormat="1" ht="16.5" thickBot="1" x14ac:dyDescent="0.35">
      <c r="C52" s="260"/>
      <c r="D52" s="260"/>
      <c r="E52" s="260"/>
      <c r="F52" s="260"/>
      <c r="G52" s="261"/>
      <c r="H52" s="120" t="s">
        <v>293</v>
      </c>
      <c r="I52" s="117"/>
      <c r="J52" s="343">
        <v>626084146.80028582</v>
      </c>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row>
    <row r="53" spans="2:35" s="93" customFormat="1" ht="16.5" thickBot="1" x14ac:dyDescent="0.35">
      <c r="C53" s="260"/>
      <c r="D53" s="260"/>
      <c r="E53" s="260"/>
      <c r="F53" s="260"/>
      <c r="G53" s="261"/>
      <c r="H53" s="119"/>
      <c r="I53" s="119"/>
      <c r="J53" s="118"/>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row>
    <row r="54" spans="2:35" s="93" customFormat="1" ht="17.25" thickBot="1" x14ac:dyDescent="0.35">
      <c r="C54" s="260"/>
      <c r="D54" s="260"/>
      <c r="E54" s="260"/>
      <c r="F54" s="260"/>
      <c r="G54" s="261"/>
      <c r="H54" s="103" t="str">
        <f>"Total en "&amp;'[1]Part 1 - About'!$E$44</f>
        <v>Total en XXX</v>
      </c>
      <c r="I54" s="117"/>
      <c r="J54" s="343">
        <f>J15+J16+J17+J18+J19+J20+J21+J22+J23+J24+J25+J26+J27+J28+J29+J30+J31+J32+J33+J34+J35+J36+J37+J38+J39+J40+J41+J42+J43+J44+J45+J46+J47+J48+J49</f>
        <v>35219489981</v>
      </c>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row>
    <row r="55" spans="2:35" s="93" customFormat="1" ht="15.75" x14ac:dyDescent="0.3">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row>
    <row r="56" spans="2:35" ht="23.25" customHeight="1" x14ac:dyDescent="0.25">
      <c r="C56" s="415" t="s">
        <v>294</v>
      </c>
      <c r="D56" s="415"/>
      <c r="E56" s="415"/>
      <c r="F56" s="415"/>
      <c r="G56" s="415"/>
      <c r="H56" s="415"/>
      <c r="I56" s="415"/>
      <c r="J56" s="415"/>
      <c r="K56" s="415"/>
      <c r="L56" s="415"/>
      <c r="M56" s="415"/>
      <c r="N56" s="415"/>
      <c r="O56" s="227"/>
    </row>
    <row r="57" spans="2:35" s="93" customFormat="1" ht="15.75" x14ac:dyDescent="0.3">
      <c r="C57" s="413" t="s">
        <v>295</v>
      </c>
      <c r="D57" s="413"/>
      <c r="E57" s="413"/>
      <c r="F57" s="413"/>
      <c r="G57" s="413"/>
      <c r="H57" s="413"/>
      <c r="I57" s="413"/>
      <c r="J57" s="413"/>
      <c r="K57" s="413"/>
      <c r="L57" s="413"/>
      <c r="M57" s="413"/>
      <c r="N57" s="413"/>
      <c r="O57" s="224"/>
      <c r="P57" s="260"/>
      <c r="Q57" s="260"/>
      <c r="R57" s="260"/>
      <c r="S57" s="260"/>
      <c r="T57" s="260"/>
      <c r="U57" s="260"/>
      <c r="V57" s="260"/>
      <c r="W57" s="260"/>
      <c r="X57" s="260"/>
      <c r="Y57" s="260"/>
      <c r="Z57" s="260"/>
      <c r="AA57" s="260"/>
      <c r="AB57" s="260"/>
      <c r="AC57" s="260"/>
      <c r="AD57" s="260"/>
      <c r="AE57" s="260"/>
      <c r="AF57" s="260"/>
      <c r="AG57" s="260"/>
      <c r="AH57" s="260"/>
    </row>
    <row r="58" spans="2:35" s="93" customFormat="1" ht="15.75" x14ac:dyDescent="0.3">
      <c r="C58" s="413"/>
      <c r="D58" s="413"/>
      <c r="E58" s="413"/>
      <c r="F58" s="413"/>
      <c r="G58" s="413"/>
      <c r="H58" s="413"/>
      <c r="I58" s="413"/>
      <c r="J58" s="413"/>
      <c r="K58" s="413"/>
      <c r="L58" s="413"/>
      <c r="M58" s="413"/>
      <c r="N58" s="413"/>
      <c r="O58" s="224"/>
      <c r="P58" s="260"/>
      <c r="Q58" s="260"/>
      <c r="R58" s="260"/>
      <c r="S58" s="260"/>
      <c r="T58" s="260"/>
      <c r="U58" s="260"/>
      <c r="V58" s="260"/>
      <c r="W58" s="260"/>
      <c r="X58" s="260"/>
      <c r="Y58" s="260"/>
      <c r="Z58" s="260"/>
      <c r="AA58" s="260"/>
      <c r="AB58" s="260"/>
      <c r="AC58" s="260"/>
      <c r="AD58" s="260"/>
      <c r="AE58" s="260"/>
      <c r="AF58" s="260"/>
      <c r="AG58" s="260"/>
      <c r="AH58" s="260"/>
    </row>
    <row r="59" spans="2:35" s="93" customFormat="1" ht="15.75" x14ac:dyDescent="0.3">
      <c r="C59" s="413" t="s">
        <v>296</v>
      </c>
      <c r="D59" s="413"/>
      <c r="E59" s="413"/>
      <c r="F59" s="413"/>
      <c r="G59" s="413"/>
      <c r="H59" s="413"/>
      <c r="I59" s="413"/>
      <c r="J59" s="413"/>
      <c r="K59" s="413"/>
      <c r="L59" s="413"/>
      <c r="M59" s="413"/>
      <c r="N59" s="413"/>
      <c r="O59" s="224"/>
      <c r="P59" s="260"/>
      <c r="Q59" s="260"/>
      <c r="R59" s="260"/>
      <c r="S59" s="260"/>
      <c r="T59" s="260"/>
      <c r="U59" s="260"/>
      <c r="V59" s="260"/>
      <c r="W59" s="260"/>
      <c r="X59" s="260"/>
      <c r="Y59" s="260"/>
      <c r="Z59" s="260"/>
      <c r="AA59" s="260"/>
      <c r="AB59" s="260"/>
      <c r="AC59" s="260"/>
      <c r="AD59" s="260"/>
      <c r="AE59" s="260"/>
      <c r="AF59" s="260"/>
      <c r="AG59" s="260"/>
      <c r="AH59" s="260"/>
    </row>
    <row r="60" spans="2:35" s="93" customFormat="1" ht="15.75" x14ac:dyDescent="0.3">
      <c r="C60" s="413" t="s">
        <v>298</v>
      </c>
      <c r="D60" s="413"/>
      <c r="E60" s="413"/>
      <c r="F60" s="413"/>
      <c r="G60" s="413"/>
      <c r="H60" s="413"/>
      <c r="I60" s="413"/>
      <c r="J60" s="413"/>
      <c r="K60" s="413"/>
      <c r="L60" s="413"/>
      <c r="M60" s="413"/>
      <c r="N60" s="413"/>
      <c r="O60" s="224"/>
      <c r="P60" s="260"/>
      <c r="Q60" s="260"/>
      <c r="R60" s="260"/>
      <c r="S60" s="260"/>
      <c r="T60" s="260"/>
      <c r="U60" s="260"/>
      <c r="V60" s="260"/>
      <c r="W60" s="260"/>
      <c r="X60" s="260"/>
      <c r="Y60" s="260"/>
      <c r="Z60" s="260"/>
      <c r="AA60" s="260"/>
      <c r="AB60" s="260"/>
      <c r="AC60" s="260"/>
      <c r="AD60" s="260"/>
      <c r="AE60" s="260"/>
      <c r="AF60" s="260"/>
      <c r="AG60" s="260"/>
      <c r="AH60" s="260"/>
    </row>
    <row r="61" spans="2:35" s="93" customFormat="1" ht="15.75" x14ac:dyDescent="0.3">
      <c r="C61" s="413" t="s">
        <v>304</v>
      </c>
      <c r="D61" s="413"/>
      <c r="E61" s="413"/>
      <c r="F61" s="413"/>
      <c r="G61" s="413"/>
      <c r="H61" s="413"/>
      <c r="I61" s="413"/>
      <c r="J61" s="413"/>
      <c r="K61" s="413"/>
      <c r="L61" s="413"/>
      <c r="M61" s="413"/>
      <c r="N61" s="413"/>
      <c r="O61" s="224"/>
      <c r="P61" s="260"/>
      <c r="Q61" s="260"/>
      <c r="R61" s="260"/>
      <c r="S61" s="260"/>
      <c r="T61" s="260"/>
      <c r="U61" s="260"/>
      <c r="V61" s="260"/>
      <c r="W61" s="260"/>
      <c r="X61" s="260"/>
      <c r="Y61" s="260"/>
      <c r="Z61" s="260"/>
      <c r="AA61" s="260"/>
      <c r="AB61" s="260"/>
      <c r="AC61" s="260"/>
      <c r="AD61" s="260"/>
      <c r="AE61" s="260"/>
      <c r="AF61" s="260"/>
      <c r="AG61" s="260"/>
      <c r="AH61" s="260"/>
    </row>
    <row r="62" spans="2:35" s="93" customFormat="1" ht="15.75" x14ac:dyDescent="0.3">
      <c r="C62" s="413" t="s">
        <v>306</v>
      </c>
      <c r="D62" s="413"/>
      <c r="E62" s="413"/>
      <c r="F62" s="413"/>
      <c r="G62" s="413"/>
      <c r="H62" s="413"/>
      <c r="I62" s="413"/>
      <c r="J62" s="413"/>
      <c r="K62" s="413"/>
      <c r="L62" s="413"/>
      <c r="M62" s="413"/>
      <c r="N62" s="413"/>
      <c r="O62" s="224"/>
      <c r="P62" s="260"/>
      <c r="Q62" s="260"/>
      <c r="R62" s="260"/>
      <c r="S62" s="260"/>
      <c r="T62" s="260"/>
      <c r="U62" s="260"/>
      <c r="V62" s="260"/>
      <c r="W62" s="260"/>
      <c r="X62" s="260"/>
      <c r="Y62" s="260"/>
      <c r="Z62" s="260"/>
      <c r="AA62" s="260"/>
      <c r="AB62" s="260"/>
      <c r="AC62" s="260"/>
      <c r="AD62" s="260"/>
      <c r="AE62" s="260"/>
      <c r="AF62" s="260"/>
      <c r="AG62" s="260"/>
      <c r="AH62" s="260"/>
    </row>
    <row r="63" spans="2:35" s="93" customFormat="1" ht="15.75" x14ac:dyDescent="0.3">
      <c r="C63" s="413" t="s">
        <v>307</v>
      </c>
      <c r="D63" s="413"/>
      <c r="E63" s="413"/>
      <c r="F63" s="413"/>
      <c r="G63" s="413"/>
      <c r="H63" s="413"/>
      <c r="I63" s="413"/>
      <c r="J63" s="413"/>
      <c r="K63" s="413"/>
      <c r="L63" s="413"/>
      <c r="M63" s="413"/>
      <c r="N63" s="413"/>
      <c r="O63" s="224"/>
      <c r="P63" s="260"/>
      <c r="Q63" s="260"/>
      <c r="R63" s="260"/>
      <c r="S63" s="260"/>
      <c r="T63" s="260"/>
      <c r="U63" s="260"/>
      <c r="V63" s="260"/>
      <c r="W63" s="260"/>
      <c r="X63" s="260"/>
      <c r="Y63" s="260"/>
      <c r="Z63" s="260"/>
      <c r="AA63" s="260"/>
      <c r="AB63" s="260"/>
      <c r="AC63" s="260"/>
      <c r="AD63" s="260"/>
      <c r="AE63" s="260"/>
      <c r="AF63" s="260"/>
      <c r="AG63" s="260"/>
      <c r="AH63" s="260"/>
    </row>
    <row r="64" spans="2:35" s="93" customFormat="1" ht="15.75" x14ac:dyDescent="0.3">
      <c r="C64" s="413"/>
      <c r="D64" s="413"/>
      <c r="E64" s="413"/>
      <c r="F64" s="413"/>
      <c r="G64" s="413"/>
      <c r="H64" s="413"/>
      <c r="I64" s="413"/>
      <c r="J64" s="413"/>
      <c r="K64" s="413"/>
      <c r="L64" s="413"/>
      <c r="M64" s="413"/>
      <c r="N64" s="413"/>
      <c r="O64" s="224"/>
      <c r="P64" s="260"/>
      <c r="Q64" s="260"/>
      <c r="R64" s="260"/>
      <c r="S64" s="260"/>
      <c r="T64" s="260"/>
      <c r="U64" s="260"/>
      <c r="V64" s="260"/>
      <c r="W64" s="260"/>
      <c r="X64" s="260"/>
      <c r="Y64" s="260"/>
      <c r="Z64" s="260"/>
      <c r="AA64" s="260"/>
      <c r="AB64" s="260"/>
      <c r="AC64" s="260"/>
      <c r="AD64" s="260"/>
      <c r="AE64" s="260"/>
      <c r="AF64" s="260"/>
      <c r="AG64" s="260"/>
      <c r="AH64" s="260"/>
    </row>
    <row r="65" spans="3:34" s="93" customFormat="1" ht="16.5" customHeight="1" thickBot="1" x14ac:dyDescent="0.35">
      <c r="C65" s="417"/>
      <c r="D65" s="417"/>
      <c r="E65" s="417"/>
      <c r="F65" s="417"/>
      <c r="G65" s="417"/>
      <c r="H65" s="417"/>
      <c r="I65" s="417"/>
      <c r="J65" s="417"/>
      <c r="K65" s="417"/>
      <c r="L65" s="417"/>
      <c r="M65" s="417"/>
      <c r="N65" s="417"/>
      <c r="O65" s="221"/>
      <c r="P65" s="260"/>
      <c r="Q65" s="260"/>
      <c r="R65" s="260"/>
      <c r="S65" s="260"/>
      <c r="T65" s="260"/>
      <c r="U65" s="260"/>
      <c r="V65" s="260"/>
      <c r="W65" s="260"/>
      <c r="X65" s="260"/>
      <c r="Y65" s="260"/>
      <c r="Z65" s="260"/>
      <c r="AA65" s="260"/>
      <c r="AB65" s="260"/>
      <c r="AC65" s="260"/>
      <c r="AD65" s="260"/>
      <c r="AE65" s="260"/>
      <c r="AF65" s="260"/>
      <c r="AG65" s="260"/>
      <c r="AH65" s="260"/>
    </row>
    <row r="66" spans="3:34" s="93" customFormat="1" ht="15.75" x14ac:dyDescent="0.3">
      <c r="C66" s="410"/>
      <c r="D66" s="410"/>
      <c r="E66" s="410"/>
      <c r="F66" s="410"/>
      <c r="G66" s="410"/>
      <c r="H66" s="410"/>
      <c r="I66" s="410"/>
      <c r="J66" s="410"/>
      <c r="K66" s="410"/>
      <c r="L66" s="410"/>
      <c r="M66" s="410"/>
      <c r="N66" s="410"/>
      <c r="O66" s="221"/>
      <c r="P66" s="260"/>
      <c r="Q66" s="260"/>
      <c r="R66" s="260"/>
      <c r="S66" s="260"/>
      <c r="T66" s="260"/>
      <c r="U66" s="260"/>
      <c r="V66" s="260"/>
      <c r="W66" s="260"/>
      <c r="X66" s="260"/>
      <c r="Y66" s="260"/>
      <c r="Z66" s="260"/>
      <c r="AA66" s="260"/>
      <c r="AB66" s="260"/>
      <c r="AC66" s="260"/>
      <c r="AD66" s="260"/>
      <c r="AE66" s="260"/>
      <c r="AF66" s="260"/>
      <c r="AG66" s="260"/>
      <c r="AH66" s="260"/>
    </row>
    <row r="67" spans="3:34" s="93" customFormat="1" ht="16.5" thickBot="1" x14ac:dyDescent="0.35">
      <c r="C67" s="392"/>
      <c r="D67" s="393"/>
      <c r="E67" s="393"/>
      <c r="F67" s="393"/>
      <c r="G67" s="393"/>
      <c r="H67" s="393"/>
      <c r="I67" s="393"/>
      <c r="J67" s="393"/>
      <c r="K67" s="393"/>
      <c r="L67" s="393"/>
      <c r="M67" s="393"/>
      <c r="N67" s="393"/>
      <c r="O67" s="219"/>
      <c r="P67" s="260"/>
      <c r="Q67" s="260"/>
      <c r="R67" s="260"/>
      <c r="S67" s="260"/>
      <c r="T67" s="260"/>
      <c r="U67" s="260"/>
      <c r="V67" s="260"/>
      <c r="W67" s="260"/>
      <c r="X67" s="260"/>
      <c r="Y67" s="260"/>
      <c r="Z67" s="260"/>
      <c r="AA67" s="260"/>
      <c r="AB67" s="260"/>
      <c r="AC67" s="260"/>
      <c r="AD67" s="260"/>
      <c r="AE67" s="260"/>
      <c r="AF67" s="260"/>
      <c r="AG67" s="260"/>
      <c r="AH67" s="260"/>
    </row>
    <row r="68" spans="3:34" s="93" customFormat="1" ht="15.75" x14ac:dyDescent="0.3">
      <c r="C68" s="394"/>
      <c r="D68" s="395"/>
      <c r="E68" s="395"/>
      <c r="F68" s="395"/>
      <c r="G68" s="395"/>
      <c r="H68" s="395"/>
      <c r="I68" s="395"/>
      <c r="J68" s="395"/>
      <c r="K68" s="395"/>
      <c r="L68" s="395"/>
      <c r="M68" s="395"/>
      <c r="N68" s="395"/>
      <c r="O68" s="219"/>
      <c r="P68" s="260"/>
      <c r="Q68" s="260"/>
      <c r="R68" s="260"/>
      <c r="S68" s="260"/>
      <c r="T68" s="260"/>
      <c r="U68" s="260"/>
      <c r="V68" s="260"/>
      <c r="W68" s="260"/>
      <c r="X68" s="260"/>
      <c r="Y68" s="260"/>
      <c r="Z68" s="260"/>
      <c r="AA68" s="260"/>
      <c r="AB68" s="260"/>
      <c r="AC68" s="260"/>
      <c r="AD68" s="260"/>
      <c r="AE68" s="260"/>
      <c r="AF68" s="260"/>
      <c r="AG68" s="260"/>
      <c r="AH68" s="260"/>
    </row>
    <row r="69" spans="3:34" s="93" customFormat="1" ht="16.5" thickBot="1" x14ac:dyDescent="0.35">
      <c r="C69" s="411"/>
      <c r="D69" s="411"/>
      <c r="E69" s="411"/>
      <c r="F69" s="411"/>
      <c r="G69" s="411"/>
      <c r="H69" s="411"/>
      <c r="I69" s="411"/>
      <c r="J69" s="411"/>
      <c r="K69" s="411"/>
      <c r="L69" s="411"/>
      <c r="M69" s="411"/>
      <c r="N69" s="411"/>
      <c r="O69" s="221"/>
      <c r="P69" s="260"/>
      <c r="Q69" s="260"/>
      <c r="R69" s="260"/>
      <c r="S69" s="260"/>
      <c r="T69" s="260"/>
      <c r="U69" s="260"/>
      <c r="V69" s="260"/>
      <c r="W69" s="260"/>
      <c r="X69" s="260"/>
      <c r="Y69" s="260"/>
      <c r="Z69" s="260"/>
      <c r="AA69" s="260"/>
      <c r="AB69" s="260"/>
      <c r="AC69" s="260"/>
      <c r="AD69" s="260"/>
      <c r="AE69" s="260"/>
      <c r="AF69" s="260"/>
      <c r="AG69" s="260"/>
      <c r="AH69" s="260"/>
    </row>
    <row r="70" spans="3:34" s="93" customFormat="1" ht="15.75" x14ac:dyDescent="0.3">
      <c r="C70" s="363" t="s">
        <v>15</v>
      </c>
      <c r="D70" s="363"/>
      <c r="E70" s="363"/>
      <c r="F70" s="363"/>
      <c r="G70" s="363"/>
      <c r="H70" s="363"/>
      <c r="I70" s="363"/>
      <c r="J70" s="363"/>
      <c r="K70" s="363"/>
      <c r="L70" s="363"/>
      <c r="M70" s="363"/>
      <c r="N70" s="363"/>
      <c r="O70" s="215"/>
      <c r="P70" s="260"/>
      <c r="Q70" s="260"/>
      <c r="R70" s="260"/>
      <c r="S70" s="260"/>
      <c r="T70" s="260"/>
      <c r="U70" s="260"/>
      <c r="V70" s="260"/>
      <c r="W70" s="260"/>
      <c r="X70" s="260"/>
      <c r="Y70" s="260"/>
      <c r="Z70" s="260"/>
      <c r="AA70" s="260"/>
      <c r="AB70" s="260"/>
      <c r="AC70" s="260"/>
      <c r="AD70" s="260"/>
      <c r="AE70" s="260"/>
      <c r="AF70" s="260"/>
      <c r="AG70" s="260"/>
      <c r="AH70" s="260"/>
    </row>
    <row r="71" spans="3:34" s="93" customFormat="1" ht="15.75" customHeight="1" x14ac:dyDescent="0.3">
      <c r="C71" s="346" t="s">
        <v>16</v>
      </c>
      <c r="D71" s="346"/>
      <c r="E71" s="346"/>
      <c r="F71" s="346"/>
      <c r="G71" s="346"/>
      <c r="H71" s="346"/>
      <c r="I71" s="346"/>
      <c r="J71" s="346"/>
      <c r="K71" s="346"/>
      <c r="L71" s="346"/>
      <c r="M71" s="346"/>
      <c r="N71" s="346"/>
      <c r="O71" s="214"/>
      <c r="P71" s="260"/>
      <c r="Q71" s="260"/>
      <c r="R71" s="260"/>
      <c r="S71" s="260"/>
      <c r="T71" s="260"/>
      <c r="U71" s="260"/>
      <c r="V71" s="260"/>
      <c r="W71" s="260"/>
      <c r="X71" s="260"/>
      <c r="Y71" s="260"/>
      <c r="Z71" s="260"/>
      <c r="AA71" s="260"/>
      <c r="AB71" s="260"/>
      <c r="AC71" s="260"/>
      <c r="AD71" s="260"/>
      <c r="AE71" s="260"/>
      <c r="AF71" s="260"/>
      <c r="AG71" s="260"/>
      <c r="AH71" s="260"/>
    </row>
    <row r="72" spans="3:34" s="93" customFormat="1" ht="15.75" x14ac:dyDescent="0.3">
      <c r="C72" s="363" t="s">
        <v>18</v>
      </c>
      <c r="D72" s="363"/>
      <c r="E72" s="363"/>
      <c r="F72" s="363"/>
      <c r="G72" s="363"/>
      <c r="H72" s="363"/>
      <c r="I72" s="363"/>
      <c r="J72" s="363"/>
      <c r="K72" s="363"/>
      <c r="L72" s="363"/>
      <c r="M72" s="363"/>
      <c r="N72" s="363"/>
      <c r="O72" s="215"/>
      <c r="P72" s="260"/>
      <c r="Q72" s="260"/>
      <c r="R72" s="260"/>
      <c r="S72" s="260"/>
      <c r="T72" s="260"/>
      <c r="U72" s="260"/>
      <c r="V72" s="260"/>
      <c r="W72" s="260"/>
      <c r="X72" s="260"/>
      <c r="Y72" s="260"/>
      <c r="Z72" s="260"/>
      <c r="AA72" s="260"/>
      <c r="AB72" s="260"/>
      <c r="AC72" s="260"/>
      <c r="AD72" s="260"/>
      <c r="AE72" s="260"/>
      <c r="AF72" s="260"/>
      <c r="AG72" s="260"/>
      <c r="AH72" s="260"/>
    </row>
    <row r="75" spans="3:34" x14ac:dyDescent="0.25">
      <c r="J75" s="116"/>
    </row>
    <row r="76" spans="3:34" x14ac:dyDescent="0.25">
      <c r="J76" s="116"/>
      <c r="K76" s="115"/>
    </row>
    <row r="78" spans="3:34" x14ac:dyDescent="0.25">
      <c r="K78" s="115"/>
    </row>
  </sheetData>
  <protectedRanges>
    <protectedRange algorithmName="SHA-512" hashValue="19r0bVvPR7yZA0UiYij7Tv1CBk3noIABvFePbLhCJ4nk3L6A+Fy+RdPPS3STf+a52x4pG2PQK4FAkXK9epnlIA==" saltValue="gQC4yrLvnbJqxYZ0KSEoZA==" spinCount="100000" sqref="C51:D54 B50:D50 H50 F51:H53 F54:G54 B15:B49" name="Government revenues_1"/>
    <protectedRange algorithmName="SHA-512" hashValue="19r0bVvPR7yZA0UiYij7Tv1CBk3noIABvFePbLhCJ4nk3L6A+Fy+RdPPS3STf+a52x4pG2PQK4FAkXK9epnlIA==" saltValue="gQC4yrLvnbJqxYZ0KSEoZA==" spinCount="100000" sqref="I52:I54 I15:I49" name="Government revenues_2"/>
    <protectedRange algorithmName="SHA-512" hashValue="19r0bVvPR7yZA0UiYij7Tv1CBk3noIABvFePbLhCJ4nk3L6A+Fy+RdPPS3STf+a52x4pG2PQK4FAkXK9epnlIA==" saltValue="gQC4yrLvnbJqxYZ0KSEoZA==" spinCount="100000" sqref="C15:C26 C28:C42 C44:C49" name="Government revenues_1_3"/>
    <protectedRange algorithmName="SHA-512" hashValue="19r0bVvPR7yZA0UiYij7Tv1CBk3noIABvFePbLhCJ4nk3L6A+Fy+RdPPS3STf+a52x4pG2PQK4FAkXK9epnlIA==" saltValue="gQC4yrLvnbJqxYZ0KSEoZA==" spinCount="100000" sqref="D15:D49" name="Government revenues_1_5"/>
    <protectedRange algorithmName="SHA-512" hashValue="19r0bVvPR7yZA0UiYij7Tv1CBk3noIABvFePbLhCJ4nk3L6A+Fy+RdPPS3STf+a52x4pG2PQK4FAkXK9epnlIA==" saltValue="gQC4yrLvnbJqxYZ0KSEoZA==" spinCount="100000" sqref="H15:H26 H44:H49 H28:H42" name="Government revenues_1_6"/>
  </protectedRanges>
  <mergeCells count="28">
    <mergeCell ref="C72:N72"/>
    <mergeCell ref="B13:N13"/>
    <mergeCell ref="C66:N66"/>
    <mergeCell ref="C67:N67"/>
    <mergeCell ref="C68:N68"/>
    <mergeCell ref="C69:N69"/>
    <mergeCell ref="C70:N70"/>
    <mergeCell ref="C71:N71"/>
    <mergeCell ref="C65:N65"/>
    <mergeCell ref="C59:N59"/>
    <mergeCell ref="C60:N60"/>
    <mergeCell ref="C61:N61"/>
    <mergeCell ref="C62:N62"/>
    <mergeCell ref="C2:N2"/>
    <mergeCell ref="C3:N3"/>
    <mergeCell ref="C4:N4"/>
    <mergeCell ref="C5:N5"/>
    <mergeCell ref="C6:N6"/>
    <mergeCell ref="C7:N7"/>
    <mergeCell ref="C8:N8"/>
    <mergeCell ref="C63:N63"/>
    <mergeCell ref="C64:N64"/>
    <mergeCell ref="C10:N10"/>
    <mergeCell ref="C11:N11"/>
    <mergeCell ref="C56:N56"/>
    <mergeCell ref="C57:N57"/>
    <mergeCell ref="C58:N58"/>
    <mergeCell ref="B9:J9"/>
  </mergeCells>
  <dataValidations count="4">
    <dataValidation type="list" showInputMessage="1" showErrorMessage="1" sqref="C15:C26 C28:C42 C44:C49 H44:H49" xr:uid="{2E5D8B33-17FE-496C-9694-F8D0B6EB953B}">
      <formula1>Companies_list</formula1>
    </dataValidation>
    <dataValidation type="list" allowBlank="1" showInputMessage="1" showErrorMessage="1" sqref="D15:D49" xr:uid="{79EC6C13-7738-4BF6-B0BF-59EBA5F44FBE}">
      <formula1>Government_entities_list</formula1>
    </dataValidation>
    <dataValidation type="list" showInputMessage="1" showErrorMessage="1" promptTitle="Nombre de flujo de ingreso" prompt="Nombre de las fuentes de ingresos._x000a_Únicamente ingresos pagados en nombre de empresas. NO incluya impuestos sobre la renta personal, PAYE u otros ingresos pagados en nombre de individuos. Éstos pueden ir en Info. Adicional" sqref="E15:E43" xr:uid="{531284A5-D2B3-4E5F-ABAE-56F4B73DA71D}">
      <formula1>Revenue_stream_list</formula1>
    </dataValidation>
    <dataValidation type="list" showInputMessage="1" showErrorMessage="1" sqref="H15:H26 H28:H42" xr:uid="{CCC0B47E-0E1C-4656-8B54-E5D94D089325}">
      <formula1>Projectname</formula1>
    </dataValidation>
  </dataValidations>
  <hyperlinks>
    <hyperlink ref="B13" r:id="rId1" location="r4-1" display="EITI Requirement 4.1" xr:uid="{00000000-0004-0000-0E00-000000000000}"/>
  </hyperlinks>
  <pageMargins left="0.7" right="0.7" top="0.75" bottom="0.75" header="0.3" footer="0.3"/>
  <pageSetup paperSize="9"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S29"/>
  <sheetViews>
    <sheetView topLeftCell="A25" zoomScaleNormal="100" workbookViewId="0">
      <selection activeCell="D3" sqref="D3"/>
    </sheetView>
  </sheetViews>
  <sheetFormatPr defaultColWidth="10.5" defaultRowHeight="15.75" x14ac:dyDescent="0.25"/>
  <cols>
    <col min="1" max="1" width="14.75" customWidth="1"/>
    <col min="2" max="2" width="50.5" customWidth="1"/>
    <col min="3" max="3" width="2.5" customWidth="1"/>
    <col min="4" max="4" width="24" customWidth="1"/>
    <col min="5" max="5" width="2.5" customWidth="1"/>
    <col min="6" max="6" width="24" customWidth="1"/>
    <col min="7" max="7" width="2.5" customWidth="1"/>
    <col min="8" max="8" width="24" customWidth="1"/>
    <col min="9" max="9" width="2.5" customWidth="1"/>
    <col min="10" max="10" width="39.5" customWidth="1"/>
    <col min="11" max="11" width="2.5"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324</v>
      </c>
    </row>
    <row r="3" spans="1:19" s="32" customFormat="1" ht="141.75" x14ac:dyDescent="0.25">
      <c r="A3" s="218" t="s">
        <v>325</v>
      </c>
      <c r="B3" s="310" t="s">
        <v>326</v>
      </c>
      <c r="D3" s="10" t="s">
        <v>591</v>
      </c>
      <c r="F3" s="50"/>
      <c r="H3" s="50"/>
      <c r="J3" s="238"/>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2" customFormat="1" ht="31.5" x14ac:dyDescent="0.25">
      <c r="A7" s="218" t="s">
        <v>103</v>
      </c>
      <c r="B7" s="49" t="s">
        <v>327</v>
      </c>
      <c r="D7" s="10" t="s">
        <v>322</v>
      </c>
      <c r="F7" s="50"/>
      <c r="H7" s="50"/>
      <c r="J7" s="238"/>
      <c r="K7" s="31"/>
      <c r="L7" s="239"/>
      <c r="M7" s="31"/>
      <c r="N7" s="239"/>
      <c r="O7" s="31"/>
      <c r="P7" s="239"/>
      <c r="R7" s="239"/>
    </row>
    <row r="8" spans="1:19" s="31" customFormat="1" ht="19.5" x14ac:dyDescent="0.25">
      <c r="A8" s="48"/>
      <c r="B8" s="40"/>
      <c r="D8" s="40"/>
      <c r="F8" s="40"/>
      <c r="H8" s="40"/>
      <c r="J8" s="41"/>
      <c r="L8" s="41"/>
      <c r="N8" s="41"/>
      <c r="P8" s="41"/>
      <c r="R8" s="41"/>
    </row>
    <row r="9" spans="1:19" s="31" customFormat="1" ht="47.25" x14ac:dyDescent="0.25">
      <c r="A9" s="48"/>
      <c r="B9" s="319" t="s">
        <v>328</v>
      </c>
      <c r="D9" s="10" t="s">
        <v>537</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79"/>
      <c r="L9" s="239"/>
      <c r="N9" s="239"/>
      <c r="P9" s="239"/>
      <c r="R9" s="239"/>
    </row>
    <row r="10" spans="1:19" s="9" customFormat="1" ht="47.25" x14ac:dyDescent="0.25">
      <c r="A10" s="245"/>
      <c r="B10" s="319" t="s">
        <v>329</v>
      </c>
      <c r="C10" s="240"/>
      <c r="D10" s="10" t="s">
        <v>537</v>
      </c>
      <c r="E10" s="240"/>
      <c r="F10" s="10" t="str">
        <f>IF(D10=[2]Lists!$K$4,"&lt; Input URL to data source &gt;",IF(D10=[2]Lists!$K$5,"&lt; Reference section in EITI Report or URL &gt;",IF(D10=[2]Lists!$K$6,"&lt; Reference evidence of non-applicability &gt;","")))</f>
        <v/>
      </c>
      <c r="G10" s="31"/>
      <c r="H10" s="10" t="str">
        <f>IF(F10=[2]Lists!$K$4,"&lt; Input URL to data source &gt;",IF(F10=[2]Lists!$K$5,"&lt; Reference section in EITI Report or URL &gt;",IF(F10=[2]Lists!$K$6,"&lt; Reference evidence of non-applicability &gt;","")))</f>
        <v/>
      </c>
      <c r="I10" s="31"/>
      <c r="J10" s="380"/>
      <c r="K10" s="31"/>
      <c r="L10" s="239"/>
      <c r="M10" s="31"/>
      <c r="N10" s="239"/>
      <c r="O10" s="31"/>
      <c r="P10" s="239"/>
      <c r="Q10" s="31"/>
      <c r="R10" s="239"/>
      <c r="S10" s="31"/>
    </row>
    <row r="11" spans="1:19" s="9" customFormat="1" x14ac:dyDescent="0.25">
      <c r="A11" s="245"/>
      <c r="B11" s="47" t="s">
        <v>330</v>
      </c>
      <c r="C11" s="240"/>
      <c r="D11" s="24"/>
      <c r="E11" s="240"/>
      <c r="F11" s="24"/>
      <c r="G11" s="32"/>
      <c r="H11" s="24"/>
      <c r="I11" s="32"/>
      <c r="J11" s="380"/>
      <c r="K11" s="32"/>
      <c r="L11" s="239"/>
      <c r="M11" s="32"/>
      <c r="N11" s="239"/>
      <c r="O11" s="32"/>
      <c r="P11" s="239"/>
      <c r="Q11" s="32"/>
      <c r="R11" s="239"/>
      <c r="S11" s="32"/>
    </row>
    <row r="12" spans="1:19" s="9" customFormat="1" ht="19.5" x14ac:dyDescent="0.25">
      <c r="A12" s="245"/>
      <c r="B12" s="19" t="s">
        <v>193</v>
      </c>
      <c r="C12" s="240"/>
      <c r="D12" s="10" t="s">
        <v>537</v>
      </c>
      <c r="E12" s="240"/>
      <c r="F12" s="10" t="s">
        <v>194</v>
      </c>
      <c r="G12" s="31"/>
      <c r="H12" s="10" t="s">
        <v>194</v>
      </c>
      <c r="I12" s="31"/>
      <c r="J12" s="380"/>
      <c r="K12" s="31"/>
      <c r="L12" s="239"/>
      <c r="M12" s="31"/>
      <c r="N12" s="239"/>
      <c r="O12" s="31"/>
      <c r="P12" s="239"/>
      <c r="Q12" s="31"/>
      <c r="R12" s="239"/>
      <c r="S12" s="31"/>
    </row>
    <row r="13" spans="1:19" s="9" customFormat="1" x14ac:dyDescent="0.25">
      <c r="A13" s="245"/>
      <c r="B13" s="19" t="s">
        <v>196</v>
      </c>
      <c r="C13" s="240"/>
      <c r="D13" s="10" t="s">
        <v>537</v>
      </c>
      <c r="E13" s="240"/>
      <c r="F13" s="10" t="s">
        <v>197</v>
      </c>
      <c r="G13" s="32"/>
      <c r="H13" s="10" t="s">
        <v>197</v>
      </c>
      <c r="I13" s="32"/>
      <c r="J13" s="380"/>
      <c r="K13" s="32"/>
      <c r="L13" s="239"/>
      <c r="M13" s="32"/>
      <c r="N13" s="239"/>
      <c r="O13" s="32"/>
      <c r="P13" s="239"/>
      <c r="Q13" s="32"/>
      <c r="R13" s="239"/>
      <c r="S13" s="32"/>
    </row>
    <row r="14" spans="1:19" s="9" customFormat="1" ht="19.5" x14ac:dyDescent="0.25">
      <c r="A14" s="245"/>
      <c r="B14" s="19" t="s">
        <v>204</v>
      </c>
      <c r="C14" s="240"/>
      <c r="D14" s="10" t="s">
        <v>537</v>
      </c>
      <c r="E14" s="240"/>
      <c r="F14" s="10" t="s">
        <v>202</v>
      </c>
      <c r="G14" s="31"/>
      <c r="H14" s="10" t="s">
        <v>202</v>
      </c>
      <c r="I14" s="31"/>
      <c r="J14" s="380"/>
      <c r="K14" s="31"/>
      <c r="L14" s="239"/>
      <c r="M14" s="31"/>
      <c r="N14" s="239"/>
      <c r="O14" s="31"/>
      <c r="P14" s="239"/>
      <c r="Q14" s="31"/>
      <c r="R14" s="239"/>
      <c r="S14" s="31"/>
    </row>
    <row r="15" spans="1:19" s="9" customFormat="1" x14ac:dyDescent="0.25">
      <c r="A15" s="245"/>
      <c r="B15" s="47" t="s">
        <v>331</v>
      </c>
      <c r="C15" s="240"/>
      <c r="D15" s="24"/>
      <c r="E15" s="240"/>
      <c r="F15" s="24"/>
      <c r="G15" s="33"/>
      <c r="H15" s="24"/>
      <c r="I15" s="33"/>
      <c r="J15" s="380"/>
      <c r="K15" s="33"/>
      <c r="L15" s="239"/>
      <c r="M15" s="33"/>
      <c r="N15" s="239"/>
      <c r="O15" s="33"/>
      <c r="P15" s="239"/>
      <c r="Q15" s="33"/>
      <c r="R15" s="239"/>
      <c r="S15" s="33"/>
    </row>
    <row r="16" spans="1:19" s="9" customFormat="1" x14ac:dyDescent="0.25">
      <c r="A16" s="245"/>
      <c r="B16" s="19" t="s">
        <v>193</v>
      </c>
      <c r="C16" s="240"/>
      <c r="D16" s="10" t="s">
        <v>537</v>
      </c>
      <c r="E16" s="240"/>
      <c r="F16" s="10" t="s">
        <v>194</v>
      </c>
      <c r="G16" s="33"/>
      <c r="H16" s="10" t="s">
        <v>194</v>
      </c>
      <c r="I16" s="33"/>
      <c r="J16" s="380"/>
      <c r="K16" s="33"/>
      <c r="L16" s="239"/>
      <c r="M16" s="33"/>
      <c r="N16" s="239"/>
      <c r="O16" s="33"/>
      <c r="P16" s="239"/>
      <c r="Q16" s="33"/>
      <c r="R16" s="239"/>
      <c r="S16" s="33"/>
    </row>
    <row r="17" spans="1:19" s="9" customFormat="1" x14ac:dyDescent="0.25">
      <c r="A17" s="245"/>
      <c r="B17" s="20" t="str">
        <f>LEFT(B16,SEARCH(",",B16))&amp;" valor"</f>
        <v>Petróleo crudo (2709), valor</v>
      </c>
      <c r="C17" s="240"/>
      <c r="D17" s="10" t="s">
        <v>537</v>
      </c>
      <c r="E17" s="240"/>
      <c r="F17" s="10" t="s">
        <v>195</v>
      </c>
      <c r="G17" s="33"/>
      <c r="H17" s="10" t="s">
        <v>195</v>
      </c>
      <c r="I17" s="33"/>
      <c r="J17" s="380"/>
      <c r="K17" s="33"/>
      <c r="L17" s="239"/>
      <c r="M17" s="33"/>
      <c r="N17" s="239"/>
      <c r="O17" s="33"/>
      <c r="P17" s="239"/>
      <c r="Q17" s="33"/>
      <c r="R17" s="239"/>
      <c r="S17" s="33"/>
    </row>
    <row r="18" spans="1:19" s="9" customFormat="1" x14ac:dyDescent="0.25">
      <c r="A18" s="245"/>
      <c r="B18" s="19" t="s">
        <v>196</v>
      </c>
      <c r="C18" s="240"/>
      <c r="D18" s="10" t="s">
        <v>537</v>
      </c>
      <c r="E18" s="240"/>
      <c r="F18" s="10" t="s">
        <v>197</v>
      </c>
      <c r="G18" s="33"/>
      <c r="H18" s="10" t="s">
        <v>197</v>
      </c>
      <c r="I18" s="33"/>
      <c r="J18" s="380"/>
      <c r="K18" s="33"/>
      <c r="L18" s="239"/>
      <c r="M18" s="33"/>
      <c r="N18" s="239"/>
      <c r="O18" s="33"/>
      <c r="P18" s="239"/>
      <c r="Q18" s="33"/>
      <c r="R18" s="239"/>
      <c r="S18" s="33"/>
    </row>
    <row r="19" spans="1:19" s="9" customFormat="1" x14ac:dyDescent="0.25">
      <c r="A19" s="245"/>
      <c r="B19" s="20" t="str">
        <f>LEFT(B18,SEARCH(",",B18))&amp;" valor"</f>
        <v>Gas natural (2711), valor</v>
      </c>
      <c r="C19" s="240"/>
      <c r="D19" s="10" t="s">
        <v>537</v>
      </c>
      <c r="E19" s="240"/>
      <c r="F19" s="10" t="s">
        <v>195</v>
      </c>
      <c r="G19" s="33"/>
      <c r="H19" s="10" t="s">
        <v>195</v>
      </c>
      <c r="I19" s="33"/>
      <c r="J19" s="380"/>
      <c r="K19" s="33"/>
      <c r="L19" s="239"/>
      <c r="M19" s="33"/>
      <c r="N19" s="239"/>
      <c r="O19" s="33"/>
      <c r="P19" s="239"/>
      <c r="Q19" s="33"/>
      <c r="R19" s="239"/>
      <c r="S19" s="33"/>
    </row>
    <row r="20" spans="1:19" s="9" customFormat="1" x14ac:dyDescent="0.25">
      <c r="A20" s="245"/>
      <c r="B20" s="19" t="s">
        <v>204</v>
      </c>
      <c r="C20" s="240"/>
      <c r="D20" s="10" t="s">
        <v>537</v>
      </c>
      <c r="E20" s="240"/>
      <c r="F20" s="10" t="s">
        <v>202</v>
      </c>
      <c r="G20" s="33"/>
      <c r="H20" s="10" t="s">
        <v>202</v>
      </c>
      <c r="I20" s="33"/>
      <c r="J20" s="380"/>
      <c r="K20" s="33"/>
      <c r="L20" s="239"/>
      <c r="M20" s="33"/>
      <c r="N20" s="239"/>
      <c r="O20" s="33"/>
      <c r="P20" s="239"/>
      <c r="Q20" s="33"/>
      <c r="R20" s="239"/>
      <c r="S20" s="33"/>
    </row>
    <row r="21" spans="1:19" s="9" customFormat="1" x14ac:dyDescent="0.25">
      <c r="A21" s="245"/>
      <c r="B21" s="20" t="str">
        <f>LEFT(B20,SEARCH(",",B20))&amp;" valor"</f>
        <v>Agregar materias primas aquí, valor</v>
      </c>
      <c r="C21" s="240"/>
      <c r="D21" s="10" t="s">
        <v>537</v>
      </c>
      <c r="E21" s="240"/>
      <c r="F21" s="10" t="s">
        <v>195</v>
      </c>
      <c r="G21" s="33"/>
      <c r="H21" s="10" t="s">
        <v>195</v>
      </c>
      <c r="I21" s="33"/>
      <c r="J21" s="380"/>
      <c r="K21" s="33"/>
      <c r="L21" s="239"/>
      <c r="M21" s="33"/>
      <c r="N21" s="239"/>
      <c r="O21" s="33"/>
      <c r="P21" s="239"/>
      <c r="Q21" s="33"/>
      <c r="R21" s="239"/>
      <c r="S21" s="33"/>
    </row>
    <row r="22" spans="1:19" s="9" customFormat="1" ht="63" x14ac:dyDescent="0.25">
      <c r="A22" s="245"/>
      <c r="B22" s="47" t="s">
        <v>332</v>
      </c>
      <c r="C22" s="240"/>
      <c r="D22" s="10" t="s">
        <v>537</v>
      </c>
      <c r="E22" s="31"/>
      <c r="F22" s="10" t="str">
        <f>IF(D22=[2]Lists!$K$4,"&lt; Input URL to data source &gt;",IF(D22=[2]Lists!$K$5,"&lt; Reference section in EITI Report or URL &gt;",IF(D22=[2]Lists!$K$6,"&lt; Reference evidence of non-applicability &gt;","")))</f>
        <v/>
      </c>
      <c r="G22" s="33"/>
      <c r="H22" s="10" t="str">
        <f>IF(F22=[2]Lists!$K$4,"&lt; Input URL to data source &gt;",IF(F22=[2]Lists!$K$5,"&lt; Reference section in EITI Report or URL &gt;",IF(F22=[2]Lists!$K$6,"&lt; Reference evidence of non-applicability &gt;","")))</f>
        <v/>
      </c>
      <c r="I22" s="33"/>
      <c r="J22" s="380"/>
      <c r="K22" s="33"/>
      <c r="L22" s="239"/>
      <c r="M22" s="33"/>
      <c r="N22" s="239"/>
      <c r="O22" s="33"/>
      <c r="P22" s="239"/>
      <c r="Q22" s="33"/>
      <c r="R22" s="239"/>
      <c r="S22" s="33"/>
    </row>
    <row r="23" spans="1:19" s="9" customFormat="1" ht="47.25" x14ac:dyDescent="0.25">
      <c r="A23" s="245"/>
      <c r="B23" s="47" t="s">
        <v>333</v>
      </c>
      <c r="C23" s="240"/>
      <c r="D23" s="10" t="s">
        <v>537</v>
      </c>
      <c r="E23" s="31"/>
      <c r="F23" s="10" t="str">
        <f>IF(D23=[2]Lists!$K$4,"&lt; Input URL to data source &gt;",IF(D23=[2]Lists!$K$5,"&lt; Reference section in EITI Report or URL &gt;",IF(D23=[2]Lists!$K$6,"&lt; Reference evidence of non-applicability &gt;","")))</f>
        <v/>
      </c>
      <c r="G23" s="33"/>
      <c r="H23" s="10" t="str">
        <f>IF(F23=[2]Lists!$K$4,"&lt; Input URL to data source &gt;",IF(F23=[2]Lists!$K$5,"&lt; Reference section in EITI Report or URL &gt;",IF(F23=[2]Lists!$K$6,"&lt; Reference evidence of non-applicability &gt;","")))</f>
        <v/>
      </c>
      <c r="I23" s="33"/>
      <c r="J23" s="380"/>
      <c r="K23" s="33"/>
      <c r="L23" s="239"/>
      <c r="M23" s="33"/>
      <c r="N23" s="239"/>
      <c r="O23" s="33"/>
      <c r="P23" s="239"/>
      <c r="Q23" s="33"/>
      <c r="R23" s="239"/>
      <c r="S23" s="33"/>
    </row>
    <row r="24" spans="1:19" s="9" customFormat="1" ht="63" x14ac:dyDescent="0.25">
      <c r="A24" s="245"/>
      <c r="B24" s="47" t="s">
        <v>334</v>
      </c>
      <c r="C24" s="240"/>
      <c r="D24" s="10" t="s">
        <v>537</v>
      </c>
      <c r="E24" s="31"/>
      <c r="F24" s="10"/>
      <c r="G24" s="33"/>
      <c r="H24" s="10"/>
      <c r="I24" s="33"/>
      <c r="J24" s="380"/>
      <c r="K24" s="33"/>
      <c r="L24" s="239"/>
      <c r="M24" s="33"/>
      <c r="N24" s="239"/>
      <c r="O24" s="33"/>
      <c r="P24" s="239"/>
      <c r="Q24" s="33"/>
      <c r="R24" s="239"/>
      <c r="S24" s="33"/>
    </row>
    <row r="25" spans="1:19" s="9" customFormat="1" ht="126" x14ac:dyDescent="0.25">
      <c r="A25" s="245"/>
      <c r="B25" s="47" t="s">
        <v>335</v>
      </c>
      <c r="C25" s="240"/>
      <c r="D25" s="10" t="s">
        <v>537</v>
      </c>
      <c r="E25" s="31"/>
      <c r="F25" s="10"/>
      <c r="G25" s="33"/>
      <c r="H25" s="10"/>
      <c r="I25" s="33"/>
      <c r="J25" s="380"/>
      <c r="K25" s="33"/>
      <c r="L25" s="239"/>
      <c r="M25" s="33"/>
      <c r="N25" s="239"/>
      <c r="O25" s="33"/>
      <c r="P25" s="239"/>
      <c r="Q25" s="33"/>
      <c r="R25" s="239"/>
      <c r="S25" s="33"/>
    </row>
    <row r="26" spans="1:19" s="9" customFormat="1" ht="94.5" x14ac:dyDescent="0.25">
      <c r="A26" s="245"/>
      <c r="B26" s="47" t="s">
        <v>336</v>
      </c>
      <c r="C26" s="240"/>
      <c r="D26" s="10" t="s">
        <v>537</v>
      </c>
      <c r="E26" s="31"/>
      <c r="F26" s="10"/>
      <c r="G26" s="33"/>
      <c r="H26" s="10"/>
      <c r="I26" s="33"/>
      <c r="J26" s="380"/>
      <c r="K26" s="33"/>
      <c r="L26" s="239"/>
      <c r="M26" s="33"/>
      <c r="N26" s="239"/>
      <c r="O26" s="33"/>
      <c r="P26" s="239"/>
      <c r="Q26" s="33"/>
      <c r="R26" s="239"/>
      <c r="S26" s="33"/>
    </row>
    <row r="27" spans="1:19" s="9" customFormat="1" ht="78.75" x14ac:dyDescent="0.25">
      <c r="A27" s="245"/>
      <c r="B27" s="47" t="s">
        <v>337</v>
      </c>
      <c r="C27" s="240"/>
      <c r="D27" s="10" t="s">
        <v>537</v>
      </c>
      <c r="E27" s="31"/>
      <c r="F27" s="10"/>
      <c r="G27" s="33"/>
      <c r="H27" s="10"/>
      <c r="I27" s="33"/>
      <c r="J27" s="380"/>
      <c r="K27" s="33"/>
      <c r="L27" s="239"/>
      <c r="M27" s="33"/>
      <c r="N27" s="239"/>
      <c r="O27" s="33"/>
      <c r="P27" s="239"/>
      <c r="Q27" s="33"/>
      <c r="R27" s="239"/>
      <c r="S27" s="33"/>
    </row>
    <row r="28" spans="1:19" s="9" customFormat="1" ht="47.25" x14ac:dyDescent="0.25">
      <c r="A28" s="245"/>
      <c r="B28" s="47" t="s">
        <v>338</v>
      </c>
      <c r="C28" s="240"/>
      <c r="D28" s="10" t="s">
        <v>537</v>
      </c>
      <c r="E28" s="240"/>
      <c r="F28" s="10" t="s">
        <v>195</v>
      </c>
      <c r="G28" s="33"/>
      <c r="H28" s="10" t="s">
        <v>195</v>
      </c>
      <c r="I28" s="33"/>
      <c r="J28" s="381"/>
      <c r="K28" s="33"/>
      <c r="L28" s="239"/>
      <c r="M28" s="33"/>
      <c r="N28" s="239"/>
      <c r="O28" s="33"/>
      <c r="P28" s="239"/>
      <c r="Q28" s="33"/>
      <c r="R28" s="239"/>
      <c r="S28" s="33"/>
    </row>
    <row r="29" spans="1:19" s="11" customFormat="1" x14ac:dyDescent="0.25">
      <c r="A29" s="53"/>
    </row>
  </sheetData>
  <mergeCells count="1">
    <mergeCell ref="J9:J28"/>
  </mergeCells>
  <pageMargins left="0.7" right="0.7" top="0.75" bottom="0.75" header="0.3" footer="0.3"/>
  <pageSetup paperSize="8" orientation="landscape" horizontalDpi="1200" verticalDpi="1200" r:id="rId1"/>
  <headerFooter>
    <oddHeader>&amp;C&amp;G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17"/>
  <sheetViews>
    <sheetView topLeftCell="A13" zoomScaleNormal="100" workbookViewId="0">
      <selection activeCell="B9" sqref="B9"/>
    </sheetView>
  </sheetViews>
  <sheetFormatPr defaultColWidth="10.5" defaultRowHeight="15.75" x14ac:dyDescent="0.25"/>
  <cols>
    <col min="1" max="1" width="17.25" customWidth="1"/>
    <col min="2" max="2" width="45.5" customWidth="1"/>
    <col min="3" max="3" width="3.25" customWidth="1"/>
    <col min="4" max="4" width="26" customWidth="1"/>
    <col min="5" max="5" width="3.25" customWidth="1"/>
    <col min="6" max="6" width="26" customWidth="1"/>
    <col min="7" max="7" width="3.25" customWidth="1"/>
    <col min="8" max="8" width="26"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339</v>
      </c>
    </row>
    <row r="3" spans="1:19" s="32" customFormat="1" ht="173.25" x14ac:dyDescent="0.25">
      <c r="A3" s="218" t="s">
        <v>340</v>
      </c>
      <c r="B3" s="310" t="s">
        <v>341</v>
      </c>
      <c r="D3" s="10" t="s">
        <v>591</v>
      </c>
      <c r="F3" s="50"/>
      <c r="H3" s="50"/>
      <c r="J3" s="238"/>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2" customFormat="1" ht="31.5" x14ac:dyDescent="0.25">
      <c r="A7" s="218" t="s">
        <v>103</v>
      </c>
      <c r="B7" s="49" t="s">
        <v>342</v>
      </c>
      <c r="D7" s="10" t="s">
        <v>322</v>
      </c>
      <c r="F7" s="50"/>
      <c r="H7" s="50"/>
      <c r="J7" s="238"/>
      <c r="L7" s="239"/>
      <c r="N7" s="239"/>
      <c r="P7" s="239"/>
      <c r="R7" s="239"/>
    </row>
    <row r="8" spans="1:19" s="31" customFormat="1" ht="19.5" x14ac:dyDescent="0.25">
      <c r="A8" s="48"/>
      <c r="B8" s="40"/>
      <c r="D8" s="40"/>
      <c r="F8" s="40"/>
      <c r="H8" s="40"/>
      <c r="J8" s="41"/>
      <c r="L8" s="41"/>
      <c r="N8" s="41"/>
      <c r="P8" s="41"/>
      <c r="R8" s="41"/>
    </row>
    <row r="9" spans="1:19" s="9" customFormat="1" ht="31.5" x14ac:dyDescent="0.25">
      <c r="A9" s="245"/>
      <c r="B9" s="319" t="s">
        <v>343</v>
      </c>
      <c r="C9" s="240"/>
      <c r="D9" s="10" t="s">
        <v>537</v>
      </c>
      <c r="E9" s="240"/>
      <c r="F9" s="10" t="str">
        <f>IF(D9=[2]Lists!$K$4,"&lt; Input URL to data source &gt;",IF(D9=[2]Lists!$K$5,"&lt; Reference section in EITI Report or URL &gt;",IF(D9=[2]Lists!$K$6,"&lt; Reference evidence of non-applicability &gt;","")))</f>
        <v/>
      </c>
      <c r="G9" s="31"/>
      <c r="H9" s="10" t="str">
        <f>IF(F9=[2]Lists!$K$4,"&lt; Input URL to data source &gt;",IF(F9=[2]Lists!$K$5,"&lt; Reference section in EITI Report or URL &gt;",IF(F9=[2]Lists!$K$6,"&lt; Reference evidence of non-applicability &gt;","")))</f>
        <v/>
      </c>
      <c r="I9" s="31"/>
      <c r="J9" s="379"/>
      <c r="K9" s="31"/>
      <c r="L9" s="239"/>
      <c r="M9" s="31"/>
      <c r="N9" s="239"/>
      <c r="O9" s="31"/>
      <c r="P9" s="239"/>
      <c r="Q9" s="31"/>
      <c r="R9" s="239"/>
      <c r="S9" s="31"/>
    </row>
    <row r="10" spans="1:19" s="9" customFormat="1" ht="47.25" x14ac:dyDescent="0.25">
      <c r="A10" s="245"/>
      <c r="B10" s="52" t="s">
        <v>344</v>
      </c>
      <c r="C10" s="240"/>
      <c r="D10" s="10" t="s">
        <v>537</v>
      </c>
      <c r="E10" s="240"/>
      <c r="F10" s="10"/>
      <c r="G10" s="31"/>
      <c r="H10" s="10"/>
      <c r="I10" s="31"/>
      <c r="J10" s="380"/>
      <c r="K10" s="31"/>
      <c r="L10" s="239"/>
      <c r="M10" s="31"/>
      <c r="N10" s="239"/>
      <c r="O10" s="31"/>
      <c r="P10" s="239"/>
      <c r="Q10" s="31"/>
      <c r="R10" s="239"/>
      <c r="S10" s="31"/>
    </row>
    <row r="11" spans="1:19" s="9" customFormat="1" ht="63" x14ac:dyDescent="0.25">
      <c r="A11" s="245"/>
      <c r="B11" s="52" t="s">
        <v>345</v>
      </c>
      <c r="C11" s="240"/>
      <c r="D11" s="10" t="s">
        <v>537</v>
      </c>
      <c r="E11" s="240"/>
      <c r="F11" s="10"/>
      <c r="G11" s="31"/>
      <c r="H11" s="10"/>
      <c r="I11" s="31"/>
      <c r="J11" s="380"/>
      <c r="K11" s="31"/>
      <c r="L11" s="239"/>
      <c r="M11" s="31"/>
      <c r="N11" s="239"/>
      <c r="O11" s="31"/>
      <c r="P11" s="239"/>
      <c r="Q11" s="31"/>
      <c r="R11" s="239"/>
      <c r="S11" s="31"/>
    </row>
    <row r="12" spans="1:19" s="9" customFormat="1" ht="47.25" x14ac:dyDescent="0.25">
      <c r="A12" s="245"/>
      <c r="B12" s="52" t="s">
        <v>346</v>
      </c>
      <c r="C12" s="240"/>
      <c r="D12" s="10" t="s">
        <v>537</v>
      </c>
      <c r="E12" s="240"/>
      <c r="F12" s="10" t="s">
        <v>195</v>
      </c>
      <c r="G12" s="31"/>
      <c r="H12" s="10" t="s">
        <v>195</v>
      </c>
      <c r="I12" s="31"/>
      <c r="J12" s="380"/>
      <c r="K12" s="31"/>
      <c r="L12" s="239"/>
      <c r="M12" s="31"/>
      <c r="N12" s="239"/>
      <c r="O12" s="31"/>
      <c r="P12" s="239"/>
      <c r="Q12" s="31"/>
      <c r="R12" s="239"/>
      <c r="S12" s="31"/>
    </row>
    <row r="13" spans="1:19" s="9" customFormat="1" ht="63" x14ac:dyDescent="0.25">
      <c r="A13" s="245"/>
      <c r="B13" s="52" t="s">
        <v>347</v>
      </c>
      <c r="C13" s="240"/>
      <c r="D13" s="10" t="s">
        <v>537</v>
      </c>
      <c r="E13" s="240"/>
      <c r="F13" s="10"/>
      <c r="G13" s="31"/>
      <c r="H13" s="10"/>
      <c r="I13" s="31"/>
      <c r="J13" s="380"/>
      <c r="K13" s="31"/>
      <c r="L13" s="239"/>
      <c r="M13" s="31"/>
      <c r="N13" s="239"/>
      <c r="O13" s="31"/>
      <c r="P13" s="239"/>
      <c r="Q13" s="31"/>
      <c r="R13" s="239"/>
      <c r="S13" s="31"/>
    </row>
    <row r="14" spans="1:19" s="9" customFormat="1" ht="63" x14ac:dyDescent="0.25">
      <c r="A14" s="245"/>
      <c r="B14" s="52" t="s">
        <v>348</v>
      </c>
      <c r="C14" s="240"/>
      <c r="D14" s="10" t="s">
        <v>537</v>
      </c>
      <c r="E14" s="240"/>
      <c r="F14" s="10" t="s">
        <v>195</v>
      </c>
      <c r="G14" s="31"/>
      <c r="H14" s="10" t="s">
        <v>195</v>
      </c>
      <c r="I14" s="31"/>
      <c r="J14" s="380"/>
      <c r="K14" s="31"/>
      <c r="L14" s="239"/>
      <c r="M14" s="31"/>
      <c r="N14" s="239"/>
      <c r="O14" s="31"/>
      <c r="P14" s="239"/>
      <c r="Q14" s="31"/>
      <c r="R14" s="239"/>
      <c r="S14" s="31"/>
    </row>
    <row r="15" spans="1:19" s="9" customFormat="1" ht="63" x14ac:dyDescent="0.25">
      <c r="A15" s="245"/>
      <c r="B15" s="52" t="s">
        <v>349</v>
      </c>
      <c r="C15" s="240"/>
      <c r="D15" s="10" t="s">
        <v>537</v>
      </c>
      <c r="E15" s="240"/>
      <c r="F15" s="10"/>
      <c r="G15" s="31"/>
      <c r="H15" s="10"/>
      <c r="I15" s="31"/>
      <c r="J15" s="380"/>
      <c r="K15" s="31"/>
      <c r="L15" s="239"/>
      <c r="M15" s="31"/>
      <c r="N15" s="239"/>
      <c r="O15" s="31"/>
      <c r="P15" s="239"/>
      <c r="Q15" s="31"/>
      <c r="R15" s="239"/>
      <c r="S15" s="31"/>
    </row>
    <row r="16" spans="1:19" s="62" customFormat="1" ht="47.25" customHeight="1" x14ac:dyDescent="0.25">
      <c r="A16" s="267"/>
      <c r="B16" s="66" t="s">
        <v>350</v>
      </c>
      <c r="C16" s="268"/>
      <c r="D16" s="10" t="s">
        <v>537</v>
      </c>
      <c r="E16" s="268"/>
      <c r="F16" s="64"/>
      <c r="G16" s="63"/>
      <c r="H16" s="64"/>
      <c r="I16" s="63"/>
      <c r="J16" s="381"/>
      <c r="K16" s="63"/>
      <c r="L16" s="269"/>
      <c r="M16" s="63"/>
      <c r="N16" s="269"/>
      <c r="O16" s="63"/>
      <c r="P16" s="269"/>
      <c r="Q16" s="63"/>
      <c r="R16" s="269"/>
      <c r="S16" s="63"/>
    </row>
    <row r="17" spans="1:19" s="11" customFormat="1" ht="19.5" x14ac:dyDescent="0.25">
      <c r="A17" s="53"/>
      <c r="G17" s="42"/>
      <c r="I17" s="42"/>
      <c r="J17" s="255"/>
      <c r="K17" s="42"/>
      <c r="L17" s="255"/>
      <c r="M17" s="42"/>
      <c r="N17" s="255"/>
      <c r="O17" s="42"/>
      <c r="P17" s="255"/>
      <c r="Q17" s="42"/>
      <c r="R17" s="255"/>
      <c r="S17" s="42"/>
    </row>
  </sheetData>
  <mergeCells count="1">
    <mergeCell ref="J9:J16"/>
  </mergeCells>
  <pageMargins left="0.7" right="0.7" top="0.75" bottom="0.75" header="0.3" footer="0.3"/>
  <pageSetup paperSize="8" orientation="landscape" horizontalDpi="1200" verticalDpi="1200" r:id="rId1"/>
  <headerFooter>
    <oddHeader>&amp;C&amp;G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S14"/>
  <sheetViews>
    <sheetView zoomScaleNormal="100" workbookViewId="0">
      <selection activeCell="D3" sqref="D3"/>
    </sheetView>
  </sheetViews>
  <sheetFormatPr defaultColWidth="10.5" defaultRowHeight="15.75" x14ac:dyDescent="0.25"/>
  <cols>
    <col min="1" max="1" width="16.25" customWidth="1"/>
    <col min="2" max="2" width="42" customWidth="1"/>
    <col min="3" max="3" width="3.25" customWidth="1"/>
    <col min="4" max="4" width="35.25" customWidth="1"/>
    <col min="5" max="5" width="3.25" customWidth="1"/>
    <col min="6" max="6" width="35.25" customWidth="1"/>
    <col min="7" max="7" width="3.25" customWidth="1"/>
    <col min="8" max="8" width="35.25"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351</v>
      </c>
    </row>
    <row r="3" spans="1:19" s="32" customFormat="1" ht="220.5" x14ac:dyDescent="0.25">
      <c r="A3" s="218" t="s">
        <v>352</v>
      </c>
      <c r="B3" s="310" t="s">
        <v>353</v>
      </c>
      <c r="D3" s="336" t="s">
        <v>793</v>
      </c>
      <c r="F3" s="50"/>
      <c r="H3" s="50"/>
      <c r="J3" s="437" t="s">
        <v>794</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2" customFormat="1" ht="31.5" x14ac:dyDescent="0.25">
      <c r="A7" s="218" t="s">
        <v>103</v>
      </c>
      <c r="B7" s="49" t="s">
        <v>354</v>
      </c>
      <c r="D7" s="10" t="s">
        <v>795</v>
      </c>
      <c r="F7" s="50"/>
      <c r="H7" s="50"/>
      <c r="J7" s="238"/>
      <c r="L7" s="239"/>
      <c r="M7" s="31"/>
      <c r="N7" s="239"/>
      <c r="O7" s="31"/>
      <c r="P7" s="239"/>
      <c r="Q7" s="31"/>
      <c r="R7" s="239"/>
    </row>
    <row r="8" spans="1:19" s="31" customFormat="1" ht="19.5" x14ac:dyDescent="0.25">
      <c r="A8" s="48"/>
      <c r="B8" s="40"/>
      <c r="D8" s="40"/>
      <c r="F8" s="40"/>
      <c r="H8" s="40"/>
      <c r="J8" s="41"/>
      <c r="L8" s="41"/>
      <c r="N8" s="41"/>
      <c r="P8" s="41"/>
      <c r="R8" s="41"/>
    </row>
    <row r="9" spans="1:19" s="9" customFormat="1" ht="31.5" x14ac:dyDescent="0.25">
      <c r="A9" s="245"/>
      <c r="B9" s="319" t="s">
        <v>355</v>
      </c>
      <c r="C9" s="240"/>
      <c r="D9" s="10" t="s">
        <v>537</v>
      </c>
      <c r="E9" s="240"/>
      <c r="F9" s="10" t="str">
        <f>IF(D9=[2]Lists!$K$4,"&lt; Input URL to data source &gt;",IF(D9=[2]Lists!$K$5,"&lt; Reference section in EITI Report or URL &gt;",IF(D9=[2]Lists!$K$6,"&lt; Reference evidence of non-applicability &gt;","")))</f>
        <v/>
      </c>
      <c r="G9" s="31"/>
      <c r="H9" s="10" t="str">
        <f>IF(F9=[2]Lists!$K$4,"&lt; Input URL to data source &gt;",IF(F9=[2]Lists!$K$5,"&lt; Reference section in EITI Report or URL &gt;",IF(F9=[2]Lists!$K$6,"&lt; Reference evidence of non-applicability &gt;","")))</f>
        <v/>
      </c>
      <c r="I9" s="31"/>
      <c r="J9" s="379"/>
      <c r="K9" s="31"/>
      <c r="L9" s="239"/>
      <c r="M9" s="31"/>
      <c r="N9" s="239"/>
      <c r="O9" s="31"/>
      <c r="P9" s="239"/>
      <c r="Q9" s="31"/>
      <c r="R9" s="239"/>
      <c r="S9" s="31"/>
    </row>
    <row r="10" spans="1:19" s="9" customFormat="1" ht="79.150000000000006" customHeight="1" x14ac:dyDescent="0.25">
      <c r="A10" s="245"/>
      <c r="B10" s="52" t="s">
        <v>356</v>
      </c>
      <c r="C10" s="240"/>
      <c r="D10" s="10" t="s">
        <v>537</v>
      </c>
      <c r="E10" s="240"/>
      <c r="F10" s="10"/>
      <c r="G10" s="32"/>
      <c r="H10" s="10"/>
      <c r="I10" s="32"/>
      <c r="J10" s="380"/>
      <c r="K10" s="32"/>
      <c r="L10" s="239"/>
      <c r="M10" s="32"/>
      <c r="N10" s="239"/>
      <c r="O10" s="32"/>
      <c r="P10" s="239"/>
      <c r="Q10" s="32"/>
      <c r="R10" s="239"/>
      <c r="S10" s="32"/>
    </row>
    <row r="11" spans="1:19" s="9" customFormat="1" ht="30.75" customHeight="1" x14ac:dyDescent="0.25">
      <c r="A11" s="245"/>
      <c r="B11" s="52" t="s">
        <v>357</v>
      </c>
      <c r="C11" s="240"/>
      <c r="D11" s="10" t="s">
        <v>537</v>
      </c>
      <c r="E11" s="240"/>
      <c r="F11" s="10" t="s">
        <v>195</v>
      </c>
      <c r="G11" s="32"/>
      <c r="H11" s="10" t="s">
        <v>195</v>
      </c>
      <c r="I11" s="32"/>
      <c r="J11" s="380"/>
      <c r="K11" s="32"/>
      <c r="L11" s="239"/>
      <c r="M11" s="32"/>
      <c r="N11" s="239"/>
      <c r="O11" s="32"/>
      <c r="P11" s="239"/>
      <c r="Q11" s="32"/>
      <c r="R11" s="239"/>
      <c r="S11" s="32"/>
    </row>
    <row r="12" spans="1:19" s="9" customFormat="1" ht="47.25" customHeight="1" x14ac:dyDescent="0.25">
      <c r="A12" s="245"/>
      <c r="B12" s="52" t="s">
        <v>358</v>
      </c>
      <c r="C12" s="240"/>
      <c r="D12" s="10" t="s">
        <v>537</v>
      </c>
      <c r="E12" s="240"/>
      <c r="F12" s="10" t="s">
        <v>195</v>
      </c>
      <c r="G12" s="32"/>
      <c r="H12" s="10" t="s">
        <v>195</v>
      </c>
      <c r="I12" s="32"/>
      <c r="J12" s="380"/>
      <c r="K12" s="32"/>
      <c r="L12" s="239"/>
      <c r="M12" s="32"/>
      <c r="N12" s="239"/>
      <c r="O12" s="32"/>
      <c r="P12" s="239"/>
      <c r="Q12" s="32"/>
      <c r="R12" s="239"/>
      <c r="S12" s="32"/>
    </row>
    <row r="13" spans="1:19" s="9" customFormat="1" ht="62.25" customHeight="1" x14ac:dyDescent="0.25">
      <c r="A13" s="245"/>
      <c r="B13" s="52" t="s">
        <v>359</v>
      </c>
      <c r="C13" s="240"/>
      <c r="D13" s="10" t="s">
        <v>537</v>
      </c>
      <c r="E13" s="240"/>
      <c r="F13" s="10" t="s">
        <v>195</v>
      </c>
      <c r="G13" s="32"/>
      <c r="H13" s="10" t="s">
        <v>195</v>
      </c>
      <c r="I13" s="32"/>
      <c r="J13" s="381"/>
      <c r="K13" s="32"/>
      <c r="L13" s="239"/>
      <c r="M13" s="32"/>
      <c r="N13" s="239"/>
      <c r="O13" s="32"/>
      <c r="P13" s="239"/>
      <c r="Q13" s="32"/>
      <c r="R13" s="239"/>
      <c r="S13" s="32"/>
    </row>
    <row r="14" spans="1:19" s="11" customFormat="1" x14ac:dyDescent="0.25">
      <c r="A14" s="53"/>
    </row>
  </sheetData>
  <mergeCells count="1">
    <mergeCell ref="J9:J13"/>
  </mergeCells>
  <pageMargins left="0.7" right="0.7" top="0.75" bottom="0.75" header="0.3" footer="0.3"/>
  <pageSetup paperSize="8" orientation="landscape" horizontalDpi="1200" verticalDpi="1200" r:id="rId1"/>
  <headerFooter>
    <oddHeader>&amp;C&amp;G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S17"/>
  <sheetViews>
    <sheetView zoomScaleNormal="100" workbookViewId="0">
      <selection activeCell="J9" sqref="J9:J16"/>
    </sheetView>
  </sheetViews>
  <sheetFormatPr defaultColWidth="10.5" defaultRowHeight="15.75" x14ac:dyDescent="0.25"/>
  <cols>
    <col min="1" max="1" width="23.75" customWidth="1"/>
    <col min="2" max="2" width="38" customWidth="1"/>
    <col min="3" max="3" width="3.25" customWidth="1"/>
    <col min="4" max="4" width="32.5" customWidth="1"/>
    <col min="5" max="5" width="3.25" customWidth="1"/>
    <col min="6" max="6" width="32.5" customWidth="1"/>
    <col min="7" max="7" width="3.25" customWidth="1"/>
    <col min="8" max="8" width="32.5"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360</v>
      </c>
    </row>
    <row r="3" spans="1:19" s="32" customFormat="1" ht="189" x14ac:dyDescent="0.25">
      <c r="A3" s="218" t="s">
        <v>361</v>
      </c>
      <c r="B3" s="310" t="s">
        <v>362</v>
      </c>
      <c r="D3" s="336" t="s">
        <v>796</v>
      </c>
      <c r="F3" s="50"/>
      <c r="H3" s="50"/>
      <c r="J3" s="344" t="s">
        <v>797</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2" customFormat="1" ht="47.25" x14ac:dyDescent="0.25">
      <c r="A7" s="218" t="s">
        <v>103</v>
      </c>
      <c r="B7" s="49" t="s">
        <v>363</v>
      </c>
      <c r="D7" s="336" t="s">
        <v>799</v>
      </c>
      <c r="F7" s="50"/>
      <c r="H7" s="50"/>
      <c r="J7" s="238"/>
    </row>
    <row r="8" spans="1:19" s="31" customFormat="1" ht="19.5" x14ac:dyDescent="0.25">
      <c r="A8" s="48"/>
      <c r="B8" s="40"/>
      <c r="D8" s="40"/>
      <c r="F8" s="40"/>
      <c r="H8" s="40"/>
      <c r="J8" s="41"/>
      <c r="L8" s="41"/>
      <c r="N8" s="41"/>
      <c r="P8" s="41"/>
      <c r="R8" s="41"/>
    </row>
    <row r="9" spans="1:19" s="9" customFormat="1" ht="47.25" customHeight="1" x14ac:dyDescent="0.25">
      <c r="A9" s="245"/>
      <c r="B9" s="319" t="s">
        <v>364</v>
      </c>
      <c r="C9" s="240"/>
      <c r="D9" s="336" t="s">
        <v>800</v>
      </c>
      <c r="E9" s="240"/>
      <c r="F9" s="10" t="str">
        <f>IF(D9=[2]Lists!$K$4,"&lt; Input URL to data source &gt;",IF(D9=[2]Lists!$K$5,"&lt; Reference section in EITI Report or URL &gt;",IF(D9=[2]Lists!$K$6,"&lt; Reference evidence of non-applicability &gt;","")))</f>
        <v/>
      </c>
      <c r="G9" s="31"/>
      <c r="H9" s="10" t="str">
        <f>IF(F9=[2]Lists!$K$4,"&lt; Input URL to data source &gt;",IF(F9=[2]Lists!$K$5,"&lt; Reference section in EITI Report or URL &gt;",IF(F9=[2]Lists!$K$6,"&lt; Reference evidence of non-applicability &gt;","")))</f>
        <v/>
      </c>
      <c r="I9" s="31"/>
      <c r="J9" s="438" t="s">
        <v>798</v>
      </c>
      <c r="K9" s="31"/>
      <c r="L9" s="239"/>
      <c r="M9" s="31"/>
      <c r="N9" s="239"/>
      <c r="O9" s="31"/>
      <c r="P9" s="239"/>
      <c r="Q9" s="31"/>
      <c r="R9" s="239"/>
      <c r="S9" s="31"/>
    </row>
    <row r="10" spans="1:19" s="9" customFormat="1" ht="63" x14ac:dyDescent="0.25">
      <c r="A10" s="245"/>
      <c r="B10" s="52" t="s">
        <v>365</v>
      </c>
      <c r="C10" s="240"/>
      <c r="D10" s="336" t="s">
        <v>801</v>
      </c>
      <c r="E10" s="240"/>
      <c r="F10" s="10"/>
      <c r="G10" s="31"/>
      <c r="H10" s="10"/>
      <c r="I10" s="31"/>
      <c r="J10" s="439"/>
      <c r="K10" s="31"/>
      <c r="L10" s="239"/>
      <c r="M10" s="31"/>
      <c r="N10" s="239"/>
      <c r="O10" s="31"/>
      <c r="P10" s="239"/>
      <c r="Q10" s="31"/>
      <c r="R10" s="239"/>
      <c r="S10" s="31"/>
    </row>
    <row r="11" spans="1:19" s="9" customFormat="1" ht="63" x14ac:dyDescent="0.25">
      <c r="A11" s="245"/>
      <c r="B11" s="52" t="s">
        <v>366</v>
      </c>
      <c r="C11" s="240"/>
      <c r="D11" s="336" t="s">
        <v>801</v>
      </c>
      <c r="E11" s="240"/>
      <c r="F11" s="10" t="s">
        <v>195</v>
      </c>
      <c r="G11" s="32"/>
      <c r="H11" s="10" t="s">
        <v>195</v>
      </c>
      <c r="I11" s="32"/>
      <c r="J11" s="439"/>
      <c r="K11" s="32"/>
      <c r="L11" s="239"/>
      <c r="M11" s="32"/>
      <c r="N11" s="239"/>
      <c r="O11" s="32"/>
      <c r="P11" s="239"/>
      <c r="Q11" s="32"/>
      <c r="R11" s="239"/>
      <c r="S11" s="32"/>
    </row>
    <row r="12" spans="1:19" s="9" customFormat="1" ht="63" x14ac:dyDescent="0.25">
      <c r="A12" s="245"/>
      <c r="B12" s="52" t="s">
        <v>367</v>
      </c>
      <c r="C12" s="240"/>
      <c r="D12" s="336" t="s">
        <v>801</v>
      </c>
      <c r="E12" s="240"/>
      <c r="F12" s="10"/>
      <c r="G12" s="31"/>
      <c r="H12" s="10"/>
      <c r="I12" s="31"/>
      <c r="J12" s="439"/>
      <c r="K12" s="31"/>
      <c r="L12" s="239"/>
      <c r="M12" s="31"/>
      <c r="N12" s="239"/>
      <c r="O12" s="31"/>
      <c r="P12" s="239"/>
      <c r="Q12" s="31"/>
      <c r="R12" s="239"/>
      <c r="S12" s="31"/>
    </row>
    <row r="13" spans="1:19" s="9" customFormat="1" ht="63" x14ac:dyDescent="0.25">
      <c r="A13" s="245"/>
      <c r="B13" s="52" t="s">
        <v>368</v>
      </c>
      <c r="C13" s="240"/>
      <c r="D13" s="336" t="s">
        <v>801</v>
      </c>
      <c r="E13" s="240"/>
      <c r="F13" s="10" t="s">
        <v>195</v>
      </c>
      <c r="G13" s="31"/>
      <c r="H13" s="10" t="s">
        <v>195</v>
      </c>
      <c r="I13" s="31"/>
      <c r="J13" s="439"/>
      <c r="K13" s="31"/>
      <c r="L13" s="239"/>
      <c r="M13" s="31"/>
      <c r="N13" s="239"/>
      <c r="O13" s="31"/>
      <c r="P13" s="239"/>
      <c r="Q13" s="31"/>
      <c r="R13" s="239"/>
      <c r="S13" s="31"/>
    </row>
    <row r="14" spans="1:19" s="9" customFormat="1" ht="63" x14ac:dyDescent="0.25">
      <c r="A14" s="245"/>
      <c r="B14" s="52" t="s">
        <v>369</v>
      </c>
      <c r="C14" s="240"/>
      <c r="D14" s="336" t="s">
        <v>801</v>
      </c>
      <c r="E14" s="240"/>
      <c r="F14" s="10"/>
      <c r="G14" s="31"/>
      <c r="H14" s="10"/>
      <c r="I14" s="31"/>
      <c r="J14" s="439"/>
      <c r="K14" s="31"/>
      <c r="L14" s="239"/>
      <c r="M14" s="31"/>
      <c r="N14" s="239"/>
      <c r="O14" s="31"/>
      <c r="P14" s="239"/>
      <c r="Q14" s="31"/>
      <c r="R14" s="239"/>
      <c r="S14" s="31"/>
    </row>
    <row r="15" spans="1:19" s="9" customFormat="1" ht="63" x14ac:dyDescent="0.25">
      <c r="A15" s="245"/>
      <c r="B15" s="52" t="s">
        <v>370</v>
      </c>
      <c r="C15" s="240"/>
      <c r="D15" s="336" t="s">
        <v>801</v>
      </c>
      <c r="E15" s="240"/>
      <c r="F15" s="10" t="s">
        <v>195</v>
      </c>
      <c r="G15" s="31"/>
      <c r="H15" s="10" t="s">
        <v>195</v>
      </c>
      <c r="I15" s="31"/>
      <c r="J15" s="439"/>
      <c r="K15" s="31"/>
      <c r="L15" s="239"/>
      <c r="M15" s="31"/>
      <c r="N15" s="239"/>
      <c r="O15" s="31"/>
      <c r="P15" s="239"/>
      <c r="Q15" s="31"/>
      <c r="R15" s="239"/>
      <c r="S15" s="31"/>
    </row>
    <row r="16" spans="1:19" s="9" customFormat="1" ht="63" x14ac:dyDescent="0.25">
      <c r="A16" s="245"/>
      <c r="B16" s="52" t="s">
        <v>371</v>
      </c>
      <c r="C16" s="240"/>
      <c r="D16" s="336" t="s">
        <v>801</v>
      </c>
      <c r="E16" s="240"/>
      <c r="F16" s="10"/>
      <c r="G16" s="31"/>
      <c r="H16" s="10"/>
      <c r="I16" s="31"/>
      <c r="J16" s="440"/>
      <c r="K16" s="31"/>
      <c r="L16" s="239"/>
      <c r="M16" s="31"/>
      <c r="N16" s="239"/>
      <c r="O16" s="31"/>
      <c r="P16" s="239"/>
      <c r="Q16" s="31"/>
      <c r="R16" s="239"/>
      <c r="S16" s="31"/>
    </row>
    <row r="17" spans="1:1" s="11" customFormat="1" x14ac:dyDescent="0.25">
      <c r="A17" s="53"/>
    </row>
  </sheetData>
  <mergeCells count="1">
    <mergeCell ref="J9:J16"/>
  </mergeCells>
  <pageMargins left="0.7" right="0.7" top="0.75" bottom="0.75" header="0.3" footer="0.3"/>
  <pageSetup paperSize="8"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0"/>
  <sheetViews>
    <sheetView showGridLines="0" topLeftCell="A38" zoomScale="80" zoomScaleNormal="80" workbookViewId="0">
      <selection activeCell="O32" sqref="O32"/>
    </sheetView>
  </sheetViews>
  <sheetFormatPr defaultColWidth="4" defaultRowHeight="24" customHeight="1" x14ac:dyDescent="0.25"/>
  <cols>
    <col min="1" max="1" width="4" style="121"/>
    <col min="2" max="2" width="4" style="121" hidden="1" customWidth="1"/>
    <col min="3" max="3" width="75" style="121" bestFit="1" customWidth="1"/>
    <col min="4" max="4" width="2.75" style="121" customWidth="1"/>
    <col min="5" max="5" width="52.875" style="121" customWidth="1"/>
    <col min="6" max="6" width="2.75" style="121" customWidth="1"/>
    <col min="7" max="7" width="40" style="121" bestFit="1" customWidth="1"/>
    <col min="8" max="16384" width="4" style="121"/>
  </cols>
  <sheetData>
    <row r="1" spans="1:7" ht="16.5" x14ac:dyDescent="0.25"/>
    <row r="2" spans="1:7" ht="16.5" x14ac:dyDescent="0.25">
      <c r="C2" s="350" t="s">
        <v>522</v>
      </c>
      <c r="D2" s="350"/>
      <c r="E2" s="350"/>
      <c r="F2" s="350"/>
      <c r="G2" s="350"/>
    </row>
    <row r="3" spans="1:7" s="122" customFormat="1" x14ac:dyDescent="0.25">
      <c r="C3" s="351" t="s">
        <v>19</v>
      </c>
      <c r="D3" s="351"/>
      <c r="E3" s="351"/>
      <c r="F3" s="351"/>
      <c r="G3" s="351"/>
    </row>
    <row r="4" spans="1:7" ht="12.75" customHeight="1" x14ac:dyDescent="0.25">
      <c r="C4" s="352" t="s">
        <v>523</v>
      </c>
      <c r="D4" s="352"/>
      <c r="E4" s="352"/>
      <c r="F4" s="352"/>
      <c r="G4" s="352"/>
    </row>
    <row r="5" spans="1:7" ht="12.75" customHeight="1" x14ac:dyDescent="0.25">
      <c r="C5" s="353" t="s">
        <v>524</v>
      </c>
      <c r="D5" s="353"/>
      <c r="E5" s="353"/>
      <c r="F5" s="353"/>
      <c r="G5" s="353"/>
    </row>
    <row r="6" spans="1:7" ht="12.75" customHeight="1" x14ac:dyDescent="0.25">
      <c r="C6" s="353" t="s">
        <v>20</v>
      </c>
      <c r="D6" s="353"/>
      <c r="E6" s="353"/>
      <c r="F6" s="353"/>
      <c r="G6" s="353"/>
    </row>
    <row r="7" spans="1:7" ht="12.75" customHeight="1" x14ac:dyDescent="0.3">
      <c r="C7" s="354" t="s">
        <v>525</v>
      </c>
      <c r="D7" s="355"/>
      <c r="E7" s="355"/>
      <c r="F7" s="355"/>
      <c r="G7" s="355"/>
    </row>
    <row r="8" spans="1:7" ht="16.5" x14ac:dyDescent="0.25">
      <c r="C8" s="229"/>
      <c r="D8" s="123"/>
      <c r="E8" s="123"/>
      <c r="F8" s="229"/>
      <c r="G8" s="229"/>
    </row>
    <row r="9" spans="1:7" ht="16.5" x14ac:dyDescent="0.25">
      <c r="C9" s="124" t="s">
        <v>21</v>
      </c>
      <c r="D9" s="233"/>
      <c r="E9" s="126" t="s">
        <v>22</v>
      </c>
      <c r="F9" s="233"/>
      <c r="G9" s="127" t="s">
        <v>6</v>
      </c>
    </row>
    <row r="10" spans="1:7" ht="16.5" x14ac:dyDescent="0.25">
      <c r="C10" s="229"/>
      <c r="D10" s="123"/>
      <c r="E10" s="123"/>
      <c r="F10" s="229"/>
      <c r="G10" s="229"/>
    </row>
    <row r="11" spans="1:7" s="122" customFormat="1" x14ac:dyDescent="0.25">
      <c r="B11" s="128"/>
      <c r="C11" s="129" t="s">
        <v>23</v>
      </c>
      <c r="E11" s="130"/>
    </row>
    <row r="12" spans="1:7" ht="20.25" thickBot="1" x14ac:dyDescent="0.3">
      <c r="A12" s="131"/>
      <c r="B12" s="131"/>
      <c r="C12" s="132" t="s">
        <v>24</v>
      </c>
      <c r="D12" s="133"/>
      <c r="E12" s="134" t="s">
        <v>25</v>
      </c>
      <c r="F12" s="133"/>
      <c r="G12" s="135" t="s">
        <v>26</v>
      </c>
    </row>
    <row r="13" spans="1:7" ht="17.25" thickBot="1" x14ac:dyDescent="0.3">
      <c r="B13" s="136"/>
      <c r="C13" s="137" t="s">
        <v>27</v>
      </c>
      <c r="D13" s="234"/>
      <c r="E13" s="138"/>
      <c r="F13" s="234"/>
      <c r="G13" s="138"/>
    </row>
    <row r="14" spans="1:7" ht="16.5" x14ac:dyDescent="0.25">
      <c r="A14" s="139"/>
      <c r="B14" s="139" t="s">
        <v>17</v>
      </c>
      <c r="C14" s="140" t="s">
        <v>28</v>
      </c>
      <c r="D14" s="86"/>
      <c r="E14" s="141" t="s">
        <v>531</v>
      </c>
      <c r="F14" s="86"/>
      <c r="G14" s="142"/>
    </row>
    <row r="15" spans="1:7" ht="16.5" x14ac:dyDescent="0.25">
      <c r="A15" s="139"/>
      <c r="B15" s="139" t="s">
        <v>17</v>
      </c>
      <c r="C15" s="140" t="s">
        <v>29</v>
      </c>
      <c r="D15" s="86"/>
      <c r="E15" s="143" t="str">
        <f>IFERROR(VLOOKUP($E$14,[1]!Table1_Country_codes_and_currencies[#Data],3,FALSE),"")</f>
        <v/>
      </c>
      <c r="F15" s="86"/>
      <c r="G15" s="142"/>
    </row>
    <row r="16" spans="1:7" ht="16.5" x14ac:dyDescent="0.25">
      <c r="B16" s="139" t="s">
        <v>17</v>
      </c>
      <c r="C16" s="140" t="s">
        <v>30</v>
      </c>
      <c r="D16" s="86"/>
      <c r="E16" s="143" t="str">
        <f>IFERROR(VLOOKUP($E$14,[1]!Table1_Country_codes_and_currencies[#Data],7,FALSE),"")</f>
        <v/>
      </c>
      <c r="F16" s="86"/>
      <c r="G16" s="142"/>
    </row>
    <row r="17" spans="1:7" ht="17.25" thickBot="1" x14ac:dyDescent="0.3">
      <c r="B17" s="139" t="s">
        <v>17</v>
      </c>
      <c r="C17" s="144" t="s">
        <v>31</v>
      </c>
      <c r="D17" s="95"/>
      <c r="E17" s="96" t="str">
        <f>IFERROR(VLOOKUP($E$14,[1]!Table1_Country_codes_and_currencies[#Data],5,FALSE),"")</f>
        <v/>
      </c>
      <c r="F17" s="95"/>
      <c r="G17" s="145"/>
    </row>
    <row r="18" spans="1:7" ht="17.25" thickBot="1" x14ac:dyDescent="0.3">
      <c r="B18" s="136"/>
      <c r="C18" s="137" t="s">
        <v>32</v>
      </c>
      <c r="D18" s="234"/>
      <c r="E18" s="138"/>
      <c r="F18" s="234"/>
      <c r="G18" s="138"/>
    </row>
    <row r="19" spans="1:7" ht="16.5" x14ac:dyDescent="0.25">
      <c r="A19" s="307"/>
      <c r="B19" s="307" t="s">
        <v>33</v>
      </c>
      <c r="C19" s="308" t="s">
        <v>34</v>
      </c>
      <c r="D19" s="86"/>
      <c r="E19" s="146">
        <v>43466</v>
      </c>
      <c r="F19" s="86"/>
      <c r="G19" s="142"/>
    </row>
    <row r="20" spans="1:7" ht="17.25" thickBot="1" x14ac:dyDescent="0.3">
      <c r="A20" s="307"/>
      <c r="B20" s="307" t="s">
        <v>33</v>
      </c>
      <c r="C20" s="309" t="s">
        <v>35</v>
      </c>
      <c r="D20" s="95"/>
      <c r="E20" s="146">
        <v>44196</v>
      </c>
      <c r="F20" s="95"/>
      <c r="G20" s="145"/>
    </row>
    <row r="21" spans="1:7" ht="17.25" thickBot="1" x14ac:dyDescent="0.3">
      <c r="B21" s="136"/>
      <c r="C21" s="137" t="s">
        <v>36</v>
      </c>
      <c r="D21" s="234"/>
      <c r="E21" s="235"/>
      <c r="F21" s="234"/>
      <c r="G21" s="138"/>
    </row>
    <row r="22" spans="1:7" ht="16.5" x14ac:dyDescent="0.25">
      <c r="B22" s="139" t="s">
        <v>37</v>
      </c>
      <c r="C22" s="147" t="s">
        <v>38</v>
      </c>
      <c r="D22" s="86"/>
      <c r="E22" s="141" t="s">
        <v>533</v>
      </c>
      <c r="F22" s="86"/>
      <c r="G22" s="142"/>
    </row>
    <row r="23" spans="1:7" ht="16.5" x14ac:dyDescent="0.25">
      <c r="A23" s="139"/>
      <c r="B23" s="139" t="s">
        <v>37</v>
      </c>
      <c r="C23" s="140" t="s">
        <v>39</v>
      </c>
      <c r="D23" s="86"/>
      <c r="E23" s="148" t="s">
        <v>532</v>
      </c>
      <c r="F23" s="86"/>
      <c r="G23" s="142"/>
    </row>
    <row r="24" spans="1:7" ht="16.5" x14ac:dyDescent="0.25">
      <c r="B24" s="139" t="s">
        <v>37</v>
      </c>
      <c r="C24" s="140" t="s">
        <v>40</v>
      </c>
      <c r="D24" s="86"/>
      <c r="E24" s="149">
        <v>44620</v>
      </c>
      <c r="F24" s="86"/>
      <c r="G24" s="142"/>
    </row>
    <row r="25" spans="1:7" ht="16.5" x14ac:dyDescent="0.25">
      <c r="A25" s="139"/>
      <c r="B25" s="139" t="s">
        <v>37</v>
      </c>
      <c r="C25" s="140" t="s">
        <v>41</v>
      </c>
      <c r="D25" s="86"/>
      <c r="E25" s="150" t="s">
        <v>534</v>
      </c>
      <c r="F25" s="86"/>
      <c r="G25" s="142"/>
    </row>
    <row r="26" spans="1:7" ht="31.5" x14ac:dyDescent="0.25">
      <c r="B26" s="139" t="s">
        <v>37</v>
      </c>
      <c r="C26" s="151" t="s">
        <v>42</v>
      </c>
      <c r="D26" s="152"/>
      <c r="E26" s="148" t="s">
        <v>533</v>
      </c>
      <c r="F26" s="152"/>
      <c r="G26" s="153"/>
    </row>
    <row r="27" spans="1:7" ht="16.5" x14ac:dyDescent="0.25">
      <c r="B27" s="139" t="s">
        <v>37</v>
      </c>
      <c r="C27" s="140" t="s">
        <v>43</v>
      </c>
      <c r="D27" s="86"/>
      <c r="E27" s="149">
        <v>44620</v>
      </c>
      <c r="F27" s="86"/>
      <c r="G27" s="154"/>
    </row>
    <row r="28" spans="1:7" ht="16.5" x14ac:dyDescent="0.25">
      <c r="A28" s="139"/>
      <c r="B28" s="139" t="s">
        <v>37</v>
      </c>
      <c r="C28" s="140" t="s">
        <v>44</v>
      </c>
      <c r="D28" s="86"/>
      <c r="E28" s="150" t="s">
        <v>535</v>
      </c>
      <c r="F28" s="86"/>
      <c r="G28" s="154"/>
    </row>
    <row r="29" spans="1:7" ht="16.5" x14ac:dyDescent="0.25">
      <c r="B29" s="139" t="s">
        <v>37</v>
      </c>
      <c r="C29" s="151" t="s">
        <v>45</v>
      </c>
      <c r="D29" s="152"/>
      <c r="E29" s="148" t="s">
        <v>322</v>
      </c>
      <c r="F29" s="155"/>
      <c r="G29" s="156"/>
    </row>
    <row r="30" spans="1:7" ht="16.5" x14ac:dyDescent="0.25">
      <c r="A30" s="139"/>
      <c r="B30" s="139" t="s">
        <v>37</v>
      </c>
      <c r="C30" s="140" t="s">
        <v>47</v>
      </c>
      <c r="D30" s="86"/>
      <c r="E30" s="149"/>
      <c r="F30" s="86"/>
      <c r="G30" s="142"/>
    </row>
    <row r="31" spans="1:7" ht="17.25" thickBot="1" x14ac:dyDescent="0.3">
      <c r="A31" s="139"/>
      <c r="B31" s="139" t="s">
        <v>37</v>
      </c>
      <c r="C31" s="140" t="s">
        <v>48</v>
      </c>
      <c r="D31" s="97"/>
      <c r="E31" s="157"/>
      <c r="F31" s="95"/>
      <c r="G31" s="158"/>
    </row>
    <row r="32" spans="1:7" ht="16.149999999999999" customHeight="1" thickBot="1" x14ac:dyDescent="0.3">
      <c r="C32" s="159" t="s">
        <v>49</v>
      </c>
      <c r="D32" s="236"/>
      <c r="E32" s="160"/>
      <c r="F32" s="237"/>
      <c r="G32" s="161"/>
    </row>
    <row r="33" spans="1:7" ht="16.5" x14ac:dyDescent="0.25">
      <c r="A33" s="139"/>
      <c r="B33" s="162"/>
      <c r="C33" s="163" t="s">
        <v>50</v>
      </c>
      <c r="D33" s="86"/>
      <c r="E33" s="164" t="s">
        <v>536</v>
      </c>
      <c r="F33" s="229"/>
      <c r="G33" s="165" t="str">
        <f>IF(OR($E$29=[1]Lists!$I$4,$E$29=[1]Lists!$I$5),"&lt;URL&gt;","")</f>
        <v/>
      </c>
    </row>
    <row r="34" spans="1:7" ht="17.25" thickBot="1" x14ac:dyDescent="0.3">
      <c r="B34" s="139" t="s">
        <v>51</v>
      </c>
      <c r="C34" s="166" t="s">
        <v>52</v>
      </c>
      <c r="D34" s="95"/>
      <c r="E34" s="167" t="s">
        <v>535</v>
      </c>
      <c r="F34" s="234"/>
      <c r="G34" s="168"/>
    </row>
    <row r="35" spans="1:7" ht="18" customHeight="1" thickBot="1" x14ac:dyDescent="0.3">
      <c r="A35" s="139"/>
      <c r="B35" s="139" t="s">
        <v>51</v>
      </c>
      <c r="C35" s="137" t="s">
        <v>54</v>
      </c>
      <c r="D35" s="234"/>
      <c r="E35" s="237"/>
      <c r="F35" s="234"/>
      <c r="G35" s="237"/>
    </row>
    <row r="36" spans="1:7" ht="15.75" customHeight="1" x14ac:dyDescent="0.25">
      <c r="B36" s="139" t="s">
        <v>51</v>
      </c>
      <c r="C36" s="169" t="s">
        <v>55</v>
      </c>
      <c r="D36" s="86"/>
      <c r="E36" s="143"/>
      <c r="F36" s="86"/>
      <c r="G36" s="86"/>
    </row>
    <row r="37" spans="1:7" ht="16.5" customHeight="1" x14ac:dyDescent="0.25">
      <c r="A37" s="139"/>
      <c r="B37" s="139" t="s">
        <v>51</v>
      </c>
      <c r="C37" s="170" t="s">
        <v>56</v>
      </c>
      <c r="D37" s="86"/>
      <c r="E37" s="148" t="s">
        <v>537</v>
      </c>
      <c r="F37" s="86"/>
      <c r="G37" s="154"/>
    </row>
    <row r="38" spans="1:7" ht="16.5" customHeight="1" x14ac:dyDescent="0.25">
      <c r="A38" s="139"/>
      <c r="B38" s="139" t="s">
        <v>51</v>
      </c>
      <c r="C38" s="170" t="s">
        <v>57</v>
      </c>
      <c r="D38" s="86"/>
      <c r="E38" s="148" t="s">
        <v>537</v>
      </c>
      <c r="F38" s="86"/>
      <c r="G38" s="154"/>
    </row>
    <row r="39" spans="1:7" ht="15.75" customHeight="1" x14ac:dyDescent="0.25">
      <c r="B39" s="139" t="s">
        <v>51</v>
      </c>
      <c r="C39" s="170" t="s">
        <v>58</v>
      </c>
      <c r="D39" s="86"/>
      <c r="E39" s="148" t="s">
        <v>538</v>
      </c>
      <c r="F39" s="86"/>
      <c r="G39" s="154"/>
    </row>
    <row r="40" spans="1:7" ht="18" customHeight="1" x14ac:dyDescent="0.25">
      <c r="B40" s="139" t="s">
        <v>51</v>
      </c>
      <c r="C40" s="170" t="s">
        <v>59</v>
      </c>
      <c r="D40" s="86"/>
      <c r="E40" s="148" t="s">
        <v>537</v>
      </c>
      <c r="F40" s="86"/>
      <c r="G40" s="154"/>
    </row>
    <row r="41" spans="1:7" ht="16.5" x14ac:dyDescent="0.25">
      <c r="B41" s="139" t="s">
        <v>51</v>
      </c>
      <c r="C41" s="171" t="s">
        <v>60</v>
      </c>
      <c r="D41" s="86"/>
      <c r="E41" s="148" t="s">
        <v>537</v>
      </c>
      <c r="F41" s="86"/>
      <c r="G41" s="154"/>
    </row>
    <row r="42" spans="1:7" ht="16.5" x14ac:dyDescent="0.25">
      <c r="B42" s="139" t="s">
        <v>51</v>
      </c>
      <c r="C42" s="170" t="s">
        <v>61</v>
      </c>
      <c r="D42" s="86"/>
      <c r="E42" s="148">
        <v>4</v>
      </c>
      <c r="F42" s="86"/>
      <c r="G42" s="154"/>
    </row>
    <row r="43" spans="1:7" ht="16.5" x14ac:dyDescent="0.25">
      <c r="B43" s="139" t="s">
        <v>51</v>
      </c>
      <c r="C43" s="170" t="s">
        <v>63</v>
      </c>
      <c r="D43" s="172"/>
      <c r="E43" s="148">
        <v>5</v>
      </c>
      <c r="F43" s="86"/>
      <c r="G43" s="173"/>
    </row>
    <row r="44" spans="1:7" ht="16.5" x14ac:dyDescent="0.25">
      <c r="B44" s="139" t="s">
        <v>51</v>
      </c>
      <c r="C44" s="174" t="s">
        <v>64</v>
      </c>
      <c r="D44" s="86"/>
      <c r="E44" s="175" t="s">
        <v>539</v>
      </c>
      <c r="F44" s="152"/>
      <c r="G44" s="154"/>
    </row>
    <row r="45" spans="1:7" ht="16.5" x14ac:dyDescent="0.25">
      <c r="B45" s="139" t="s">
        <v>51</v>
      </c>
      <c r="C45" s="176" t="s">
        <v>65</v>
      </c>
      <c r="D45" s="86"/>
      <c r="E45" s="177" t="s">
        <v>537</v>
      </c>
      <c r="F45" s="86"/>
      <c r="G45" s="154"/>
    </row>
    <row r="46" spans="1:7" ht="17.25" thickBot="1" x14ac:dyDescent="0.3">
      <c r="B46" s="139" t="s">
        <v>51</v>
      </c>
      <c r="C46" s="178" t="s">
        <v>66</v>
      </c>
      <c r="D46" s="95"/>
      <c r="E46" s="179" t="s">
        <v>537</v>
      </c>
      <c r="F46" s="95"/>
      <c r="G46" s="180"/>
    </row>
    <row r="47" spans="1:7" s="131" customFormat="1" ht="17.25" thickBot="1" x14ac:dyDescent="0.3">
      <c r="A47" s="121"/>
      <c r="B47" s="139" t="s">
        <v>51</v>
      </c>
      <c r="C47" s="181" t="s">
        <v>67</v>
      </c>
      <c r="D47" s="95"/>
      <c r="E47" s="182"/>
      <c r="F47" s="95"/>
      <c r="G47" s="180"/>
    </row>
    <row r="48" spans="1:7" ht="15.75" customHeight="1" x14ac:dyDescent="0.25">
      <c r="B48" s="139" t="s">
        <v>51</v>
      </c>
      <c r="C48" s="170" t="s">
        <v>68</v>
      </c>
      <c r="D48" s="86"/>
      <c r="E48" s="148" t="s">
        <v>533</v>
      </c>
      <c r="F48" s="86"/>
      <c r="G48" s="154"/>
    </row>
    <row r="49" spans="1:7" s="139" customFormat="1" ht="16.5" x14ac:dyDescent="0.25">
      <c r="A49" s="121"/>
      <c r="C49" s="170" t="s">
        <v>69</v>
      </c>
      <c r="D49" s="86"/>
      <c r="E49" s="148" t="s">
        <v>533</v>
      </c>
      <c r="F49" s="86"/>
      <c r="G49" s="154"/>
    </row>
    <row r="50" spans="1:7" s="139" customFormat="1" ht="15.75" customHeight="1" x14ac:dyDescent="0.25">
      <c r="A50" s="121"/>
      <c r="C50" s="170" t="s">
        <v>70</v>
      </c>
      <c r="D50" s="86"/>
      <c r="E50" s="148" t="s">
        <v>533</v>
      </c>
      <c r="F50" s="86"/>
      <c r="G50" s="154"/>
    </row>
    <row r="51" spans="1:7" ht="17.25" thickBot="1" x14ac:dyDescent="0.3">
      <c r="B51" s="139"/>
      <c r="C51" s="183" t="s">
        <v>71</v>
      </c>
      <c r="D51" s="95"/>
      <c r="E51" s="148" t="s">
        <v>533</v>
      </c>
      <c r="F51" s="95"/>
      <c r="G51" s="180"/>
    </row>
    <row r="52" spans="1:7" ht="17.25" thickBot="1" x14ac:dyDescent="0.3">
      <c r="B52" s="139" t="s">
        <v>72</v>
      </c>
      <c r="C52" s="184" t="s">
        <v>73</v>
      </c>
      <c r="D52" s="185"/>
      <c r="E52" s="186"/>
      <c r="F52" s="185"/>
      <c r="G52" s="185"/>
    </row>
    <row r="53" spans="1:7" s="139" customFormat="1" ht="16.5" x14ac:dyDescent="0.25">
      <c r="A53" s="121"/>
      <c r="B53" s="139" t="s">
        <v>72</v>
      </c>
      <c r="C53" s="140" t="s">
        <v>74</v>
      </c>
      <c r="D53" s="86"/>
      <c r="E53" s="141" t="s">
        <v>540</v>
      </c>
      <c r="F53" s="86"/>
      <c r="G53" s="142"/>
    </row>
    <row r="54" spans="1:7" ht="16.5" x14ac:dyDescent="0.25">
      <c r="C54" s="140" t="s">
        <v>75</v>
      </c>
      <c r="D54" s="86"/>
      <c r="E54" s="141" t="s">
        <v>541</v>
      </c>
      <c r="F54" s="86"/>
      <c r="G54" s="142"/>
    </row>
    <row r="55" spans="1:7" ht="16.5" x14ac:dyDescent="0.25">
      <c r="C55" s="140" t="s">
        <v>76</v>
      </c>
      <c r="D55" s="86"/>
      <c r="E55" s="287" t="s">
        <v>542</v>
      </c>
      <c r="F55" s="86"/>
      <c r="G55" s="142"/>
    </row>
    <row r="56" spans="1:7" ht="17.25" thickBot="1" x14ac:dyDescent="0.3">
      <c r="C56" s="94"/>
      <c r="D56" s="95"/>
      <c r="E56" s="96"/>
      <c r="F56" s="95"/>
      <c r="G56" s="97"/>
    </row>
    <row r="57" spans="1:7" s="139" customFormat="1" ht="17.25" thickBot="1" x14ac:dyDescent="0.3">
      <c r="A57" s="121"/>
      <c r="B57" s="121"/>
      <c r="C57" s="356"/>
      <c r="D57" s="356"/>
      <c r="E57" s="356"/>
      <c r="F57" s="356"/>
      <c r="G57" s="356"/>
    </row>
    <row r="58" spans="1:7" s="6" customFormat="1" ht="16.5" thickBot="1" x14ac:dyDescent="0.3">
      <c r="A58" s="229"/>
      <c r="B58" s="229"/>
      <c r="C58" s="357"/>
      <c r="D58" s="358"/>
      <c r="E58" s="358"/>
      <c r="F58" s="358"/>
      <c r="G58" s="359"/>
    </row>
    <row r="59" spans="1:7" s="6" customFormat="1" ht="16.5" thickBot="1" x14ac:dyDescent="0.3">
      <c r="A59" s="229"/>
      <c r="B59" s="229"/>
      <c r="C59" s="357"/>
      <c r="D59" s="358"/>
      <c r="E59" s="358"/>
      <c r="F59" s="358"/>
      <c r="G59" s="359"/>
    </row>
    <row r="60" spans="1:7" s="6" customFormat="1" ht="16.5" thickBot="1" x14ac:dyDescent="0.3">
      <c r="B60" s="229"/>
      <c r="C60" s="360"/>
      <c r="D60" s="360"/>
      <c r="E60" s="360"/>
      <c r="F60" s="360"/>
      <c r="G60" s="360"/>
    </row>
    <row r="61" spans="1:7" s="6" customFormat="1" ht="18.75" customHeight="1" x14ac:dyDescent="0.25">
      <c r="B61" s="229"/>
      <c r="C61" s="361" t="s">
        <v>15</v>
      </c>
      <c r="D61" s="361"/>
      <c r="E61" s="361"/>
      <c r="F61" s="361"/>
      <c r="G61" s="361"/>
    </row>
    <row r="62" spans="1:7" s="6" customFormat="1" ht="15.75" x14ac:dyDescent="0.25">
      <c r="B62" s="229"/>
      <c r="C62" s="346" t="s">
        <v>16</v>
      </c>
      <c r="D62" s="346"/>
      <c r="E62" s="346"/>
      <c r="F62" s="346"/>
      <c r="G62" s="346"/>
    </row>
    <row r="63" spans="1:7" s="6" customFormat="1" ht="15.75" x14ac:dyDescent="0.25">
      <c r="B63" s="86" t="s">
        <v>17</v>
      </c>
      <c r="C63" s="363" t="s">
        <v>18</v>
      </c>
      <c r="D63" s="363"/>
      <c r="E63" s="363"/>
      <c r="F63" s="363"/>
      <c r="G63" s="363"/>
    </row>
    <row r="64" spans="1:7" ht="16.5" x14ac:dyDescent="0.25">
      <c r="C64" s="187"/>
      <c r="D64" s="139"/>
      <c r="E64" s="187"/>
      <c r="F64" s="139"/>
      <c r="G64" s="139"/>
    </row>
    <row r="65" spans="3:7" ht="15" customHeight="1" x14ac:dyDescent="0.25">
      <c r="C65" s="188"/>
      <c r="D65" s="188"/>
      <c r="E65" s="188"/>
      <c r="F65" s="188"/>
    </row>
    <row r="66" spans="3:7" ht="15" customHeight="1" x14ac:dyDescent="0.25"/>
    <row r="67" spans="3:7" ht="16.5" x14ac:dyDescent="0.25">
      <c r="C67" s="364"/>
      <c r="D67" s="364"/>
      <c r="E67" s="364"/>
      <c r="F67" s="364"/>
      <c r="G67" s="364"/>
    </row>
    <row r="68" spans="3:7" ht="16.5" x14ac:dyDescent="0.25">
      <c r="C68" s="364"/>
      <c r="D68" s="364"/>
      <c r="E68" s="364"/>
      <c r="F68" s="364"/>
      <c r="G68" s="364"/>
    </row>
    <row r="69" spans="3:7" ht="18.75" customHeight="1" x14ac:dyDescent="0.25">
      <c r="C69" s="364"/>
      <c r="D69" s="364"/>
      <c r="E69" s="364"/>
      <c r="F69" s="364"/>
      <c r="G69" s="364"/>
    </row>
    <row r="70" spans="3:7" ht="16.5" x14ac:dyDescent="0.25">
      <c r="C70" s="364"/>
      <c r="D70" s="364"/>
      <c r="E70" s="364"/>
      <c r="F70" s="364"/>
      <c r="G70" s="364"/>
    </row>
    <row r="71" spans="3:7" ht="16.5" x14ac:dyDescent="0.25">
      <c r="C71" s="188"/>
      <c r="D71" s="188"/>
      <c r="E71" s="188"/>
      <c r="F71" s="188"/>
    </row>
    <row r="72" spans="3:7" ht="16.5" x14ac:dyDescent="0.25">
      <c r="C72" s="362"/>
      <c r="D72" s="362"/>
      <c r="E72" s="362"/>
    </row>
    <row r="73" spans="3:7" ht="16.5" x14ac:dyDescent="0.25">
      <c r="C73" s="362"/>
      <c r="D73" s="362"/>
      <c r="E73" s="362"/>
    </row>
    <row r="74" spans="3:7" ht="16.5" x14ac:dyDescent="0.25"/>
    <row r="75" spans="3:7" ht="16.5" x14ac:dyDescent="0.25"/>
    <row r="76" spans="3:7" ht="16.5" x14ac:dyDescent="0.25"/>
    <row r="77" spans="3:7" ht="16.5" x14ac:dyDescent="0.25"/>
    <row r="78" spans="3:7" ht="16.5" x14ac:dyDescent="0.25"/>
    <row r="79" spans="3:7" ht="16.5" x14ac:dyDescent="0.25"/>
    <row r="80" spans="3: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sheetData>
  <sheetProtection selectLockedCells="1"/>
  <dataConsolidate/>
  <mergeCells count="19">
    <mergeCell ref="C73:E73"/>
    <mergeCell ref="C63:G63"/>
    <mergeCell ref="C67:G67"/>
    <mergeCell ref="C68:G68"/>
    <mergeCell ref="C69:G69"/>
    <mergeCell ref="C70:G70"/>
    <mergeCell ref="C72:E72"/>
    <mergeCell ref="C62:G62"/>
    <mergeCell ref="C2:G2"/>
    <mergeCell ref="C3:G3"/>
    <mergeCell ref="C4:G4"/>
    <mergeCell ref="C5:G5"/>
    <mergeCell ref="C6:G6"/>
    <mergeCell ref="C7:G7"/>
    <mergeCell ref="C57:G57"/>
    <mergeCell ref="C58:G58"/>
    <mergeCell ref="C59:G59"/>
    <mergeCell ref="C60:G60"/>
    <mergeCell ref="C61:G61"/>
  </mergeCells>
  <dataValidations count="1">
    <dataValidation type="whole" showInputMessage="1" showErrorMessage="1" sqref="G56 E56 G21 D8:E13 E35:E36 E21" xr:uid="{00000000-0002-0000-0100-000003000000}">
      <formula1>999999</formula1>
      <formula2>99999999</formula2>
    </dataValidation>
  </dataValidations>
  <hyperlinks>
    <hyperlink ref="C44" r:id="rId1" display="Reporting currency (ISO-4217)" xr:uid="{00000000-0004-0000-0100-000000000000}"/>
    <hyperlink ref="C47" r:id="rId2" location="r4-7" xr:uid="{00000000-0004-0000-0100-000001000000}"/>
    <hyperlink ref="C7" r:id="rId3" display="Si tiene alguna pregunta, comuníquese a data@eiti.org" xr:uid="{00000000-0004-0000-0100-000002000000}"/>
    <hyperlink ref="C32" r:id="rId4" location="r7-2" display="Public debate (Requirement 7.1)" xr:uid="{00000000-0004-0000-0100-000003000000}"/>
    <hyperlink ref="E55" r:id="rId5" xr:uid="{0ADF982D-3F6D-4E61-9EED-4EE0C63A9D26}"/>
  </hyperlinks>
  <pageMargins left="0.25" right="0.25" top="0.75" bottom="0.75" header="0.3" footer="0.3"/>
  <pageSetup paperSize="8" fitToHeight="0" orientation="landscape" horizontalDpi="2400" verticalDpi="2400" r:id="rId6"/>
  <headerFooter>
    <oddHeader>&amp;C&amp;G</oddHeader>
  </headerFooter>
  <legacyDrawingHF r:id="rId7"/>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S14"/>
  <sheetViews>
    <sheetView topLeftCell="A5" zoomScaleNormal="100" workbookViewId="0">
      <selection activeCell="D10" sqref="D10"/>
    </sheetView>
  </sheetViews>
  <sheetFormatPr defaultColWidth="10.5" defaultRowHeight="15.75" x14ac:dyDescent="0.25"/>
  <cols>
    <col min="1" max="1" width="14.75" customWidth="1"/>
    <col min="2" max="2" width="48" customWidth="1"/>
    <col min="3" max="3" width="3" customWidth="1"/>
    <col min="4" max="4" width="30.25" customWidth="1"/>
    <col min="5" max="5" width="3" customWidth="1"/>
    <col min="6" max="6" width="30.25" customWidth="1"/>
    <col min="7" max="7" width="3" customWidth="1"/>
    <col min="8" max="8" width="30.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372</v>
      </c>
    </row>
    <row r="3" spans="1:19" s="32" customFormat="1" ht="315" x14ac:dyDescent="0.25">
      <c r="A3" s="218" t="s">
        <v>373</v>
      </c>
      <c r="B3" s="310" t="s">
        <v>374</v>
      </c>
      <c r="D3" s="336" t="s">
        <v>802</v>
      </c>
      <c r="F3" s="50"/>
      <c r="H3" s="50"/>
      <c r="J3" s="441" t="s">
        <v>803</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2" customFormat="1" ht="31.5" x14ac:dyDescent="0.25">
      <c r="A7" s="218" t="s">
        <v>103</v>
      </c>
      <c r="B7" s="49" t="s">
        <v>375</v>
      </c>
      <c r="D7" s="10" t="s">
        <v>536</v>
      </c>
      <c r="F7" s="50"/>
      <c r="H7" s="50"/>
      <c r="J7" s="238"/>
      <c r="L7" s="239"/>
      <c r="M7" s="31"/>
      <c r="N7" s="239"/>
      <c r="O7" s="31"/>
      <c r="P7" s="239"/>
      <c r="Q7" s="31"/>
      <c r="R7" s="239"/>
    </row>
    <row r="8" spans="1:19" s="31" customFormat="1" ht="19.5" x14ac:dyDescent="0.25">
      <c r="A8" s="48"/>
      <c r="B8" s="40"/>
      <c r="D8" s="40"/>
      <c r="F8" s="40"/>
      <c r="H8" s="40"/>
      <c r="J8" s="41"/>
      <c r="L8" s="41"/>
      <c r="N8" s="41"/>
      <c r="P8" s="41"/>
      <c r="R8" s="41"/>
    </row>
    <row r="9" spans="1:19" s="9" customFormat="1" ht="94.5" x14ac:dyDescent="0.25">
      <c r="A9" s="245"/>
      <c r="B9" s="319" t="s">
        <v>376</v>
      </c>
      <c r="C9" s="240"/>
      <c r="D9" s="444" t="s">
        <v>804</v>
      </c>
      <c r="E9" s="240"/>
      <c r="F9" s="10" t="s">
        <v>713</v>
      </c>
      <c r="G9" s="31"/>
      <c r="H9" s="10" t="s">
        <v>714</v>
      </c>
      <c r="I9" s="31"/>
      <c r="J9" s="425" t="s">
        <v>803</v>
      </c>
      <c r="K9" s="31"/>
      <c r="L9" s="239"/>
      <c r="M9" s="31"/>
      <c r="N9" s="239"/>
      <c r="O9" s="31"/>
      <c r="P9" s="239"/>
      <c r="Q9" s="31"/>
      <c r="R9" s="239"/>
      <c r="S9" s="31"/>
    </row>
    <row r="10" spans="1:19" s="9" customFormat="1" ht="94.5" x14ac:dyDescent="0.25">
      <c r="A10" s="245"/>
      <c r="B10" s="329" t="s">
        <v>377</v>
      </c>
      <c r="C10" s="240"/>
      <c r="D10" s="336" t="s">
        <v>831</v>
      </c>
      <c r="E10" s="240"/>
      <c r="F10" s="10" t="s">
        <v>195</v>
      </c>
      <c r="G10" s="32"/>
      <c r="H10" s="10" t="s">
        <v>195</v>
      </c>
      <c r="I10" s="32"/>
      <c r="J10" s="442"/>
      <c r="K10" s="32"/>
      <c r="L10" s="239"/>
      <c r="M10" s="32"/>
      <c r="N10" s="239"/>
      <c r="O10" s="32"/>
      <c r="P10" s="239"/>
      <c r="Q10" s="32"/>
      <c r="R10" s="239"/>
      <c r="S10" s="32"/>
    </row>
    <row r="11" spans="1:19" s="9" customFormat="1" ht="94.5" x14ac:dyDescent="0.25">
      <c r="A11" s="245"/>
      <c r="B11" s="329" t="s">
        <v>378</v>
      </c>
      <c r="C11" s="240"/>
      <c r="D11" s="336" t="s">
        <v>805</v>
      </c>
      <c r="E11" s="240"/>
      <c r="F11" s="10" t="s">
        <v>713</v>
      </c>
      <c r="G11" s="32"/>
      <c r="H11" s="10" t="s">
        <v>714</v>
      </c>
      <c r="I11" s="32"/>
      <c r="J11" s="442"/>
      <c r="K11" s="32"/>
      <c r="L11" s="239"/>
      <c r="M11" s="32"/>
      <c r="N11" s="239"/>
      <c r="O11" s="32"/>
      <c r="P11" s="239"/>
      <c r="Q11" s="32"/>
      <c r="R11" s="239"/>
      <c r="S11" s="32"/>
    </row>
    <row r="12" spans="1:19" s="9" customFormat="1" ht="78.75" x14ac:dyDescent="0.25">
      <c r="A12" s="245"/>
      <c r="B12" s="329" t="s">
        <v>379</v>
      </c>
      <c r="C12" s="240"/>
      <c r="D12" s="336" t="s">
        <v>806</v>
      </c>
      <c r="E12" s="240"/>
      <c r="F12" s="10"/>
      <c r="G12" s="32"/>
      <c r="H12" s="10"/>
      <c r="I12" s="32"/>
      <c r="J12" s="442"/>
      <c r="K12" s="32"/>
      <c r="L12" s="239"/>
      <c r="M12" s="32"/>
      <c r="N12" s="239"/>
      <c r="O12" s="32"/>
      <c r="P12" s="239"/>
      <c r="Q12" s="32"/>
      <c r="R12" s="239"/>
      <c r="S12" s="32"/>
    </row>
    <row r="13" spans="1:19" s="9" customFormat="1" ht="78.75" x14ac:dyDescent="0.25">
      <c r="A13" s="245"/>
      <c r="B13" s="329" t="s">
        <v>380</v>
      </c>
      <c r="C13" s="240"/>
      <c r="D13" s="336" t="s">
        <v>807</v>
      </c>
      <c r="E13" s="240"/>
      <c r="F13" s="10"/>
      <c r="G13" s="32"/>
      <c r="H13" s="10"/>
      <c r="I13" s="32"/>
      <c r="J13" s="443"/>
      <c r="K13" s="32"/>
      <c r="L13" s="239"/>
      <c r="M13" s="32"/>
      <c r="N13" s="239"/>
      <c r="O13" s="32"/>
      <c r="P13" s="239"/>
      <c r="Q13" s="32"/>
      <c r="R13" s="239"/>
      <c r="S13" s="32"/>
    </row>
    <row r="14" spans="1:19" s="11" customFormat="1" x14ac:dyDescent="0.25">
      <c r="A14" s="53"/>
    </row>
  </sheetData>
  <mergeCells count="1">
    <mergeCell ref="J9:J13"/>
  </mergeCells>
  <pageMargins left="0.7" right="0.7" top="0.75" bottom="0.75" header="0.3" footer="0.3"/>
  <pageSetup paperSize="8" orientation="landscape" horizontalDpi="1200" verticalDpi="1200" r:id="rId1"/>
  <headerFooter>
    <oddHeader>&amp;C&amp;G</oddHeader>
  </headerFooter>
  <legacy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S12"/>
  <sheetViews>
    <sheetView zoomScaleNormal="100" workbookViewId="0">
      <selection activeCell="D12" sqref="D12"/>
    </sheetView>
  </sheetViews>
  <sheetFormatPr defaultColWidth="10.5" defaultRowHeight="15.75" x14ac:dyDescent="0.25"/>
  <cols>
    <col min="1" max="1" width="17.75" customWidth="1"/>
    <col min="2" max="2" width="44" customWidth="1"/>
    <col min="3" max="3" width="3" customWidth="1"/>
    <col min="4" max="4" width="25.75" customWidth="1"/>
    <col min="5" max="5" width="3" customWidth="1"/>
    <col min="6" max="6" width="25.75" customWidth="1"/>
    <col min="7" max="7" width="3" customWidth="1"/>
    <col min="8" max="8" width="25.7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381</v>
      </c>
    </row>
    <row r="3" spans="1:19" s="32" customFormat="1" ht="299.25" x14ac:dyDescent="0.25">
      <c r="A3" s="218" t="s">
        <v>382</v>
      </c>
      <c r="B3" s="310" t="s">
        <v>383</v>
      </c>
      <c r="D3" s="10" t="s">
        <v>808</v>
      </c>
      <c r="F3" s="50"/>
      <c r="H3" s="50"/>
      <c r="J3" s="344" t="s">
        <v>809</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1" customFormat="1" ht="267.75" customHeight="1" x14ac:dyDescent="0.25">
      <c r="A7" s="48"/>
      <c r="B7" s="330" t="s">
        <v>384</v>
      </c>
      <c r="D7" s="336" t="s">
        <v>810</v>
      </c>
      <c r="F7" s="10" t="s">
        <v>716</v>
      </c>
      <c r="H7" s="10" t="s">
        <v>715</v>
      </c>
      <c r="J7" s="425" t="s">
        <v>811</v>
      </c>
      <c r="L7" s="239"/>
      <c r="N7" s="239"/>
      <c r="P7" s="239"/>
      <c r="R7" s="239"/>
    </row>
    <row r="8" spans="1:19" s="31" customFormat="1" ht="63" x14ac:dyDescent="0.25">
      <c r="A8" s="48"/>
      <c r="B8" s="46" t="s">
        <v>385</v>
      </c>
      <c r="D8" s="10" t="s">
        <v>536</v>
      </c>
      <c r="F8" s="10" t="s">
        <v>717</v>
      </c>
      <c r="H8" s="10" t="s">
        <v>718</v>
      </c>
      <c r="J8" s="442"/>
      <c r="L8" s="239"/>
      <c r="N8" s="239"/>
      <c r="P8" s="239"/>
      <c r="R8" s="239"/>
    </row>
    <row r="9" spans="1:19" s="31" customFormat="1" ht="47.25" x14ac:dyDescent="0.25">
      <c r="A9" s="48"/>
      <c r="B9" s="46" t="s">
        <v>386</v>
      </c>
      <c r="D9" s="10" t="s">
        <v>812</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442"/>
      <c r="L9" s="239"/>
      <c r="N9" s="239"/>
      <c r="P9" s="239"/>
      <c r="R9" s="239"/>
    </row>
    <row r="10" spans="1:19" s="31" customFormat="1" ht="141.75" x14ac:dyDescent="0.25">
      <c r="A10" s="48"/>
      <c r="B10" s="46" t="s">
        <v>387</v>
      </c>
      <c r="D10" s="10" t="s">
        <v>813</v>
      </c>
      <c r="F10" s="336" t="s">
        <v>777</v>
      </c>
      <c r="H10" s="336" t="s">
        <v>778</v>
      </c>
      <c r="J10" s="442"/>
      <c r="L10" s="239"/>
      <c r="N10" s="239"/>
      <c r="P10" s="239"/>
      <c r="R10" s="239"/>
    </row>
    <row r="11" spans="1:19" s="31" customFormat="1" ht="47.25" x14ac:dyDescent="0.25">
      <c r="A11" s="48"/>
      <c r="B11" s="46" t="s">
        <v>388</v>
      </c>
      <c r="D11" s="10" t="s">
        <v>322</v>
      </c>
      <c r="F11" s="10" t="str">
        <f>IF(D11=[2]Lists!$K$4,"&lt; Input URL to data source &gt;",IF(D11=[2]Lists!$K$5,"&lt; Reference section in EITI Report or URL &gt;",IF(D11=[2]Lists!$K$6,"&lt; Reference evidence of non-applicability &gt;","")))</f>
        <v/>
      </c>
      <c r="H11" s="10" t="str">
        <f>IF(F11=[2]Lists!$K$4,"&lt; Input URL to data source &gt;",IF(F11=[2]Lists!$K$5,"&lt; Reference section in EITI Report or URL &gt;",IF(F11=[2]Lists!$K$6,"&lt; Reference evidence of non-applicability &gt;","")))</f>
        <v/>
      </c>
      <c r="J11" s="443"/>
      <c r="L11" s="239"/>
      <c r="N11" s="239"/>
      <c r="P11" s="239"/>
      <c r="R11" s="239"/>
    </row>
    <row r="12" spans="1:19" s="11" customFormat="1" ht="47.25" x14ac:dyDescent="0.25">
      <c r="A12" s="53"/>
      <c r="B12" s="341" t="s">
        <v>389</v>
      </c>
      <c r="D12" s="445" t="s">
        <v>814</v>
      </c>
    </row>
  </sheetData>
  <mergeCells count="1">
    <mergeCell ref="J7:J11"/>
  </mergeCells>
  <pageMargins left="0.7" right="0.7" top="0.75" bottom="0.75" header="0.3" footer="0.3"/>
  <pageSetup paperSize="8" orientation="landscape" horizontalDpi="1200" verticalDpi="1200" r:id="rId1"/>
  <headerFooter>
    <oddHeader>&amp;C&amp;G</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S10"/>
  <sheetViews>
    <sheetView topLeftCell="A3" zoomScaleNormal="100" workbookViewId="0">
      <selection activeCell="H8" sqref="H8"/>
    </sheetView>
  </sheetViews>
  <sheetFormatPr defaultColWidth="10.5" defaultRowHeight="15.75" x14ac:dyDescent="0.25"/>
  <cols>
    <col min="1" max="1" width="17.5" customWidth="1"/>
    <col min="2" max="2" width="38" customWidth="1"/>
    <col min="3" max="3" width="3.25" customWidth="1"/>
    <col min="4" max="4" width="26" customWidth="1"/>
    <col min="5" max="5" width="3.25" customWidth="1"/>
    <col min="6" max="6" width="26" customWidth="1"/>
    <col min="7" max="7" width="3.25" customWidth="1"/>
    <col min="8" max="8" width="26"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390</v>
      </c>
    </row>
    <row r="3" spans="1:19" s="32" customFormat="1" ht="252" x14ac:dyDescent="0.25">
      <c r="A3" s="218" t="s">
        <v>391</v>
      </c>
      <c r="B3" s="310" t="s">
        <v>392</v>
      </c>
      <c r="D3" s="336" t="s">
        <v>815</v>
      </c>
      <c r="F3" s="50"/>
      <c r="H3" s="50"/>
      <c r="J3" s="441" t="s">
        <v>816</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9" customFormat="1" ht="47.25" customHeight="1" x14ac:dyDescent="0.3">
      <c r="A7" s="245"/>
      <c r="B7" s="330" t="s">
        <v>393</v>
      </c>
      <c r="C7" s="240"/>
      <c r="D7" s="10" t="s">
        <v>719</v>
      </c>
      <c r="E7" s="270"/>
      <c r="F7" s="10" t="str">
        <f>IF(D7=[2]Lists!$K$4,"&lt; Input URL to data source &gt;",IF(D7=[2]Lists!$K$5,"&lt; Reference section in EITI Report or URL &gt;",IF(D7=[2]Lists!$K$6,"&lt; Reference evidence of non-applicability &gt;","")))</f>
        <v/>
      </c>
      <c r="G7" s="31"/>
      <c r="H7" s="10" t="str">
        <f>IF(F7=[2]Lists!$K$4,"&lt; Input URL to data source &gt;",IF(F7=[2]Lists!$K$5,"&lt; Reference section in EITI Report or URL &gt;",IF(F7=[2]Lists!$K$6,"&lt; Reference evidence of non-applicability &gt;","")))</f>
        <v/>
      </c>
      <c r="I7" s="31"/>
      <c r="J7" s="425" t="s">
        <v>817</v>
      </c>
      <c r="K7" s="31"/>
      <c r="L7" s="239"/>
      <c r="M7" s="31"/>
      <c r="N7" s="239"/>
      <c r="O7" s="31"/>
      <c r="P7" s="239"/>
      <c r="Q7" s="31"/>
      <c r="R7" s="239"/>
      <c r="S7" s="31"/>
    </row>
    <row r="8" spans="1:19" s="68" customFormat="1" ht="78.75" x14ac:dyDescent="0.3">
      <c r="A8" s="271"/>
      <c r="B8" s="330" t="s">
        <v>394</v>
      </c>
      <c r="C8" s="270"/>
      <c r="D8" s="10" t="s">
        <v>533</v>
      </c>
      <c r="E8" s="270"/>
      <c r="F8" s="311" t="s">
        <v>592</v>
      </c>
      <c r="G8" s="270"/>
      <c r="H8" s="10" t="str">
        <f>IF(F8=[2]Lists!$K$4,"&lt; Input URL to data source &gt;",IF(F8=[2]Lists!$K$5,"&lt; Reference section in EITI Report or URL &gt;",IF(F8=[2]Lists!$K$6,"&lt; Reference evidence of non-applicability &gt;","")))</f>
        <v/>
      </c>
      <c r="I8" s="270"/>
      <c r="J8" s="442"/>
      <c r="K8" s="69"/>
      <c r="L8" s="239"/>
      <c r="M8" s="69"/>
      <c r="N8" s="239"/>
      <c r="O8" s="69"/>
      <c r="P8" s="239"/>
      <c r="Q8" s="69"/>
      <c r="R8" s="239"/>
      <c r="S8" s="270"/>
    </row>
    <row r="9" spans="1:19" s="68" customFormat="1" ht="78.75" x14ac:dyDescent="0.3">
      <c r="A9" s="271"/>
      <c r="B9" s="331" t="s">
        <v>395</v>
      </c>
      <c r="C9" s="270"/>
      <c r="D9" s="10" t="s">
        <v>538</v>
      </c>
      <c r="E9" s="270"/>
      <c r="F9" s="457" t="s">
        <v>851</v>
      </c>
      <c r="G9" s="270"/>
      <c r="H9" s="10" t="str">
        <f>IF(F9=[2]Lists!$K$4,"&lt; Input URL to data source &gt;",IF(F9=[2]Lists!$K$5,"&lt; Reference section in EITI Report or URL &gt;",IF(F9=[2]Lists!$K$6,"&lt; Reference evidence of non-applicability &gt;","")))</f>
        <v/>
      </c>
      <c r="I9" s="270"/>
      <c r="J9" s="443"/>
      <c r="K9" s="69"/>
      <c r="L9" s="239"/>
      <c r="M9" s="69"/>
      <c r="N9" s="239"/>
      <c r="O9" s="69"/>
      <c r="P9" s="239"/>
      <c r="Q9" s="69"/>
      <c r="R9" s="239"/>
      <c r="S9" s="270"/>
    </row>
    <row r="10" spans="1:19" s="11" customFormat="1" x14ac:dyDescent="0.25">
      <c r="A10" s="53"/>
    </row>
  </sheetData>
  <mergeCells count="1">
    <mergeCell ref="J7:J9"/>
  </mergeCells>
  <hyperlinks>
    <hyperlink ref="F9" r:id="rId1" xr:uid="{7E35ACEA-630D-4CD0-B3B8-2DD8C6F17183}"/>
    <hyperlink ref="F8" r:id="rId2" xr:uid="{0FECDD34-83E3-4705-8EBE-4D2391477D82}"/>
  </hyperlinks>
  <pageMargins left="0.7" right="0.7" top="0.75" bottom="0.75" header="0.3" footer="0.3"/>
  <pageSetup paperSize="8" orientation="landscape" horizontalDpi="1200" verticalDpi="1200" r:id="rId3"/>
  <headerFooter>
    <oddHeader>&amp;C&amp;G</oddHeader>
  </headerFooter>
  <legacyDrawingHF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S26"/>
  <sheetViews>
    <sheetView topLeftCell="A7" zoomScaleNormal="100" workbookViewId="0">
      <selection activeCell="H3" sqref="H3"/>
    </sheetView>
  </sheetViews>
  <sheetFormatPr defaultColWidth="10.5" defaultRowHeight="15.75" x14ac:dyDescent="0.25"/>
  <cols>
    <col min="1" max="1" width="22" customWidth="1"/>
    <col min="2" max="2" width="45.5" customWidth="1"/>
    <col min="3" max="3" width="3" customWidth="1"/>
    <col min="4" max="4" width="24.5" customWidth="1"/>
    <col min="5" max="5" width="3" customWidth="1"/>
    <col min="6" max="6" width="24.5" customWidth="1"/>
    <col min="7" max="7" width="3" customWidth="1"/>
    <col min="8" max="8" width="24.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396</v>
      </c>
    </row>
    <row r="3" spans="1:19" s="32" customFormat="1" ht="189" x14ac:dyDescent="0.25">
      <c r="A3" s="218" t="s">
        <v>397</v>
      </c>
      <c r="B3" s="310" t="s">
        <v>398</v>
      </c>
      <c r="D3" s="336" t="s">
        <v>818</v>
      </c>
      <c r="F3" s="50"/>
      <c r="H3" s="50"/>
      <c r="J3" s="449" t="s">
        <v>830</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9" customFormat="1" ht="110.25" x14ac:dyDescent="0.25">
      <c r="A7" s="245"/>
      <c r="B7" s="70" t="s">
        <v>399</v>
      </c>
      <c r="C7" s="240"/>
      <c r="D7" s="336" t="s">
        <v>819</v>
      </c>
      <c r="E7" s="240"/>
      <c r="F7" s="10" t="s">
        <v>720</v>
      </c>
      <c r="G7" s="31"/>
      <c r="H7" s="10" t="s">
        <v>587</v>
      </c>
      <c r="I7" s="31"/>
      <c r="J7" s="446" t="s">
        <v>820</v>
      </c>
      <c r="K7" s="31"/>
      <c r="L7" s="239"/>
      <c r="M7" s="31"/>
      <c r="N7" s="239"/>
      <c r="O7" s="31"/>
      <c r="P7" s="239"/>
      <c r="Q7" s="31"/>
      <c r="R7" s="239"/>
      <c r="S7" s="31"/>
    </row>
    <row r="8" spans="1:19" s="9" customFormat="1" ht="63" x14ac:dyDescent="0.25">
      <c r="A8" s="245"/>
      <c r="B8" s="70" t="s">
        <v>400</v>
      </c>
      <c r="C8" s="240"/>
      <c r="D8" s="336" t="s">
        <v>821</v>
      </c>
      <c r="E8" s="240"/>
      <c r="F8" s="10" t="str">
        <f>IF(D8=[2]Lists!$K$4,"&lt; Input URL to data source &gt;",IF(D8=[2]Lists!$K$5,"&lt; Reference section in EITI Report or URL &gt;",IF(D8=[2]Lists!$K$6,"&lt; Reference evidence of non-applicability &gt;","")))</f>
        <v/>
      </c>
      <c r="G8" s="32"/>
      <c r="H8" s="10" t="str">
        <f>IF(F8=[2]Lists!$K$4,"&lt; Input URL to data source &gt;",IF(F8=[2]Lists!$K$5,"&lt; Reference section in EITI Report or URL &gt;",IF(F8=[2]Lists!$K$6,"&lt; Reference evidence of non-applicability &gt;","")))</f>
        <v/>
      </c>
      <c r="I8" s="32"/>
      <c r="J8" s="447"/>
      <c r="K8" s="32"/>
      <c r="L8" s="239"/>
      <c r="M8" s="32"/>
      <c r="N8" s="239"/>
      <c r="O8" s="32"/>
      <c r="P8" s="239"/>
      <c r="Q8" s="32"/>
      <c r="R8" s="239"/>
      <c r="S8" s="32"/>
    </row>
    <row r="9" spans="1:19" s="9" customFormat="1" ht="31.5" x14ac:dyDescent="0.25">
      <c r="A9" s="245"/>
      <c r="B9" s="70" t="s">
        <v>401</v>
      </c>
      <c r="C9" s="240"/>
      <c r="D9" s="336" t="s">
        <v>822</v>
      </c>
      <c r="E9" s="240"/>
      <c r="F9" s="10" t="str">
        <f>IF(D9=[2]Lists!$K$4,"&lt; Input URL to data source &gt;",IF(D9=[2]Lists!$K$5,"&lt; Reference section in EITI Report or URL &gt;",IF(D9=[2]Lists!$K$6,"&lt; Reference evidence of non-applicability &gt;","")))</f>
        <v/>
      </c>
      <c r="G9" s="31"/>
      <c r="H9" s="10" t="str">
        <f>IF(F9=[2]Lists!$K$4,"&lt; Input URL to data source &gt;",IF(F9=[2]Lists!$K$5,"&lt; Reference section in EITI Report or URL &gt;",IF(F9=[2]Lists!$K$6,"&lt; Reference evidence of non-applicability &gt;","")))</f>
        <v/>
      </c>
      <c r="I9" s="31"/>
      <c r="J9" s="447"/>
      <c r="K9" s="31"/>
      <c r="L9" s="239"/>
      <c r="M9" s="31"/>
      <c r="N9" s="239"/>
      <c r="O9" s="31"/>
      <c r="P9" s="239"/>
      <c r="Q9" s="31"/>
      <c r="R9" s="239"/>
      <c r="S9" s="31"/>
    </row>
    <row r="10" spans="1:19" s="9" customFormat="1" ht="31.5" x14ac:dyDescent="0.25">
      <c r="A10" s="245"/>
      <c r="B10" s="70" t="s">
        <v>402</v>
      </c>
      <c r="C10" s="240"/>
      <c r="D10" s="336" t="s">
        <v>823</v>
      </c>
      <c r="E10" s="240"/>
      <c r="F10" s="10" t="str">
        <f>IF(D10=[2]Lists!$K$4,"&lt; Input URL to data source &gt;",IF(D10=[2]Lists!$K$5,"&lt; Reference section in EITI Report or URL &gt;",IF(D10=[2]Lists!$K$6,"&lt; Reference evidence of non-applicability &gt;","")))</f>
        <v/>
      </c>
      <c r="G10" s="32"/>
      <c r="H10" s="10" t="str">
        <f>IF(F10=[2]Lists!$K$4,"&lt; Input URL to data source &gt;",IF(F10=[2]Lists!$K$5,"&lt; Reference section in EITI Report or URL &gt;",IF(F10=[2]Lists!$K$6,"&lt; Reference evidence of non-applicability &gt;","")))</f>
        <v/>
      </c>
      <c r="I10" s="32"/>
      <c r="J10" s="447"/>
      <c r="K10" s="32"/>
      <c r="L10" s="239"/>
      <c r="M10" s="32"/>
      <c r="N10" s="239"/>
      <c r="O10" s="32"/>
      <c r="P10" s="239"/>
      <c r="Q10" s="32"/>
      <c r="R10" s="239"/>
      <c r="S10" s="32"/>
    </row>
    <row r="11" spans="1:19" s="9" customFormat="1" ht="47.25" x14ac:dyDescent="0.25">
      <c r="A11" s="245"/>
      <c r="B11" s="70" t="s">
        <v>403</v>
      </c>
      <c r="C11" s="240"/>
      <c r="D11" s="336" t="s">
        <v>824</v>
      </c>
      <c r="E11" s="240"/>
      <c r="F11" s="10" t="str">
        <f>IF(D11=[2]Lists!$K$4,"&lt; Input URL to data source &gt;",IF(D11=[2]Lists!$K$5,"&lt; Reference section in EITI Report or URL &gt;",IF(D11=[2]Lists!$K$6,"&lt; Reference evidence of non-applicability &gt;","")))</f>
        <v/>
      </c>
      <c r="G11" s="31"/>
      <c r="H11" s="10" t="str">
        <f>IF(F11=[2]Lists!$K$4,"&lt; Input URL to data source &gt;",IF(F11=[2]Lists!$K$5,"&lt; Reference section in EITI Report or URL &gt;",IF(F11=[2]Lists!$K$6,"&lt; Reference evidence of non-applicability &gt;","")))</f>
        <v/>
      </c>
      <c r="I11" s="31"/>
      <c r="J11" s="447"/>
      <c r="K11" s="31"/>
      <c r="L11" s="239"/>
      <c r="M11" s="31"/>
      <c r="N11" s="239"/>
      <c r="O11" s="31"/>
      <c r="P11" s="239"/>
      <c r="Q11" s="31"/>
      <c r="R11" s="239"/>
      <c r="S11" s="31"/>
    </row>
    <row r="12" spans="1:19" s="9" customFormat="1" ht="63" x14ac:dyDescent="0.25">
      <c r="A12" s="245"/>
      <c r="B12" s="70" t="s">
        <v>404</v>
      </c>
      <c r="C12" s="240"/>
      <c r="D12" s="336" t="s">
        <v>825</v>
      </c>
      <c r="E12" s="240"/>
      <c r="F12" s="10" t="str">
        <f>IF(D12=[2]Lists!$K$4,"&lt; Input URL to data source &gt;",IF(D12=[2]Lists!$K$5,"&lt; Reference section in EITI Report or URL &gt;",IF(D12=[2]Lists!$K$6,"&lt; Reference evidence of non-applicability &gt;","")))</f>
        <v/>
      </c>
      <c r="G12" s="33"/>
      <c r="H12" s="10" t="str">
        <f>IF(F12=[2]Lists!$K$4,"&lt; Input URL to data source &gt;",IF(F12=[2]Lists!$K$5,"&lt; Reference section in EITI Report or URL &gt;",IF(F12=[2]Lists!$K$6,"&lt; Reference evidence of non-applicability &gt;","")))</f>
        <v/>
      </c>
      <c r="I12" s="33"/>
      <c r="J12" s="447"/>
      <c r="K12" s="33"/>
      <c r="L12" s="239"/>
      <c r="M12" s="33"/>
      <c r="N12" s="239"/>
      <c r="O12" s="33"/>
      <c r="P12" s="239"/>
      <c r="Q12" s="33"/>
      <c r="R12" s="239"/>
      <c r="S12" s="33"/>
    </row>
    <row r="13" spans="1:19" s="62" customFormat="1" ht="157.5" x14ac:dyDescent="0.25">
      <c r="A13" s="267"/>
      <c r="B13" s="335" t="s">
        <v>405</v>
      </c>
      <c r="C13" s="268"/>
      <c r="D13" s="336" t="s">
        <v>826</v>
      </c>
      <c r="E13" s="268"/>
      <c r="F13" s="340" t="s">
        <v>740</v>
      </c>
      <c r="G13" s="65"/>
      <c r="H13" s="64"/>
      <c r="I13" s="65"/>
      <c r="J13" s="447"/>
      <c r="K13" s="65"/>
      <c r="L13" s="269"/>
      <c r="M13" s="65"/>
      <c r="N13" s="269"/>
      <c r="O13" s="65"/>
      <c r="P13" s="269"/>
      <c r="Q13" s="65"/>
      <c r="R13" s="269"/>
      <c r="S13" s="65"/>
    </row>
    <row r="14" spans="1:19" s="62" customFormat="1" ht="78.75" x14ac:dyDescent="0.25">
      <c r="A14" s="267"/>
      <c r="B14" s="52" t="s">
        <v>406</v>
      </c>
      <c r="C14" s="268"/>
      <c r="D14" s="10" t="s">
        <v>533</v>
      </c>
      <c r="E14" s="268"/>
      <c r="F14" s="340" t="s">
        <v>741</v>
      </c>
      <c r="G14" s="65"/>
      <c r="H14" s="340" t="s">
        <v>742</v>
      </c>
      <c r="I14" s="65"/>
      <c r="J14" s="447"/>
      <c r="K14" s="65"/>
      <c r="L14" s="269"/>
      <c r="M14" s="65"/>
      <c r="N14" s="269"/>
      <c r="O14" s="65"/>
      <c r="P14" s="269"/>
      <c r="Q14" s="65"/>
      <c r="R14" s="269"/>
      <c r="S14" s="65"/>
    </row>
    <row r="15" spans="1:19" s="62" customFormat="1" ht="94.5" x14ac:dyDescent="0.25">
      <c r="A15" s="267"/>
      <c r="B15" s="52" t="s">
        <v>407</v>
      </c>
      <c r="C15" s="268"/>
      <c r="D15" s="336" t="s">
        <v>827</v>
      </c>
      <c r="E15" s="268"/>
      <c r="F15" s="340" t="s">
        <v>741</v>
      </c>
      <c r="G15" s="65"/>
      <c r="H15" s="340" t="s">
        <v>743</v>
      </c>
      <c r="I15" s="65"/>
      <c r="J15" s="447"/>
      <c r="K15" s="65"/>
      <c r="L15" s="269"/>
      <c r="M15" s="65"/>
      <c r="N15" s="269"/>
      <c r="O15" s="65"/>
      <c r="P15" s="269"/>
      <c r="Q15" s="65"/>
      <c r="R15" s="269"/>
      <c r="S15" s="65"/>
    </row>
    <row r="16" spans="1:19" s="62" customFormat="1" ht="110.25" x14ac:dyDescent="0.25">
      <c r="A16" s="267"/>
      <c r="B16" s="52" t="s">
        <v>408</v>
      </c>
      <c r="C16" s="268"/>
      <c r="D16" s="336" t="s">
        <v>828</v>
      </c>
      <c r="E16" s="268"/>
      <c r="F16" s="340" t="s">
        <v>741</v>
      </c>
      <c r="G16" s="65"/>
      <c r="H16" s="340" t="s">
        <v>742</v>
      </c>
      <c r="I16" s="65"/>
      <c r="J16" s="447"/>
      <c r="K16" s="65"/>
      <c r="L16" s="269"/>
      <c r="M16" s="65"/>
      <c r="N16" s="269"/>
      <c r="O16" s="65"/>
      <c r="P16" s="269"/>
      <c r="Q16" s="65"/>
      <c r="R16" s="269"/>
      <c r="S16" s="65"/>
    </row>
    <row r="17" spans="1:19" s="62" customFormat="1" ht="126" x14ac:dyDescent="0.25">
      <c r="A17" s="267"/>
      <c r="B17" s="52" t="s">
        <v>409</v>
      </c>
      <c r="C17" s="268"/>
      <c r="D17" s="336" t="s">
        <v>829</v>
      </c>
      <c r="E17" s="268"/>
      <c r="F17" s="340" t="s">
        <v>741</v>
      </c>
      <c r="G17" s="65"/>
      <c r="H17" s="340" t="s">
        <v>742</v>
      </c>
      <c r="I17" s="65"/>
      <c r="J17" s="447"/>
      <c r="K17" s="65"/>
      <c r="L17" s="269"/>
      <c r="M17" s="65"/>
      <c r="N17" s="269"/>
      <c r="O17" s="65"/>
      <c r="P17" s="269"/>
      <c r="Q17" s="65"/>
      <c r="R17" s="269"/>
      <c r="S17" s="65"/>
    </row>
    <row r="18" spans="1:19" s="62" customFormat="1" ht="94.5" x14ac:dyDescent="0.25">
      <c r="A18" s="267"/>
      <c r="B18" s="52" t="s">
        <v>410</v>
      </c>
      <c r="C18" s="268"/>
      <c r="D18" s="10" t="s">
        <v>536</v>
      </c>
      <c r="E18" s="268"/>
      <c r="F18" s="340" t="s">
        <v>741</v>
      </c>
      <c r="G18" s="65"/>
      <c r="H18" s="340" t="s">
        <v>744</v>
      </c>
      <c r="I18" s="65"/>
      <c r="J18" s="447"/>
      <c r="K18" s="65"/>
      <c r="L18" s="269"/>
      <c r="M18" s="65"/>
      <c r="N18" s="269"/>
      <c r="O18" s="65"/>
      <c r="P18" s="269"/>
      <c r="Q18" s="65"/>
      <c r="R18" s="269"/>
      <c r="S18" s="65"/>
    </row>
    <row r="19" spans="1:19" s="62" customFormat="1" ht="94.5" x14ac:dyDescent="0.25">
      <c r="A19" s="267"/>
      <c r="B19" s="52" t="s">
        <v>411</v>
      </c>
      <c r="C19" s="268"/>
      <c r="D19" s="10" t="s">
        <v>536</v>
      </c>
      <c r="E19" s="268"/>
      <c r="F19" s="340" t="s">
        <v>745</v>
      </c>
      <c r="G19" s="65"/>
      <c r="H19" s="64"/>
      <c r="I19" s="65"/>
      <c r="J19" s="447"/>
      <c r="K19" s="65"/>
      <c r="L19" s="269"/>
      <c r="M19" s="65"/>
      <c r="N19" s="269"/>
      <c r="O19" s="65"/>
      <c r="P19" s="269"/>
      <c r="Q19" s="65"/>
      <c r="R19" s="269"/>
      <c r="S19" s="65"/>
    </row>
    <row r="20" spans="1:19" s="62" customFormat="1" ht="78.75" x14ac:dyDescent="0.25">
      <c r="A20" s="267"/>
      <c r="B20" s="52" t="s">
        <v>412</v>
      </c>
      <c r="C20" s="268"/>
      <c r="D20" s="10" t="s">
        <v>536</v>
      </c>
      <c r="E20" s="268"/>
      <c r="F20" s="340" t="s">
        <v>550</v>
      </c>
      <c r="G20" s="65"/>
      <c r="H20" s="64"/>
      <c r="I20" s="65"/>
      <c r="J20" s="447"/>
      <c r="K20" s="65"/>
      <c r="L20" s="269"/>
      <c r="M20" s="65"/>
      <c r="N20" s="269"/>
      <c r="O20" s="65"/>
      <c r="P20" s="269"/>
      <c r="Q20" s="65"/>
      <c r="R20" s="269"/>
      <c r="S20" s="65"/>
    </row>
    <row r="21" spans="1:19" s="62" customFormat="1" ht="78.75" x14ac:dyDescent="0.25">
      <c r="A21" s="267"/>
      <c r="B21" s="335" t="s">
        <v>413</v>
      </c>
      <c r="C21" s="268"/>
      <c r="D21" s="10" t="s">
        <v>598</v>
      </c>
      <c r="E21" s="268"/>
      <c r="F21" s="64"/>
      <c r="G21" s="65"/>
      <c r="H21" s="64"/>
      <c r="I21" s="65"/>
      <c r="J21" s="447"/>
      <c r="K21" s="65"/>
      <c r="L21" s="269"/>
      <c r="M21" s="65"/>
      <c r="N21" s="269"/>
      <c r="O21" s="65"/>
      <c r="P21" s="269"/>
      <c r="Q21" s="65"/>
      <c r="R21" s="269"/>
      <c r="S21" s="65"/>
    </row>
    <row r="22" spans="1:19" s="62" customFormat="1" ht="63" x14ac:dyDescent="0.25">
      <c r="A22" s="267"/>
      <c r="B22" s="52" t="s">
        <v>414</v>
      </c>
      <c r="C22" s="268"/>
      <c r="D22" s="10" t="s">
        <v>598</v>
      </c>
      <c r="E22" s="268"/>
      <c r="F22" s="64"/>
      <c r="G22" s="65"/>
      <c r="H22" s="64"/>
      <c r="I22" s="65"/>
      <c r="J22" s="447"/>
      <c r="K22" s="65"/>
      <c r="L22" s="269"/>
      <c r="M22" s="65"/>
      <c r="N22" s="269"/>
      <c r="O22" s="65"/>
      <c r="P22" s="269"/>
      <c r="Q22" s="65"/>
      <c r="R22" s="269"/>
      <c r="S22" s="65"/>
    </row>
    <row r="23" spans="1:19" s="62" customFormat="1" ht="47.25" x14ac:dyDescent="0.25">
      <c r="A23" s="267"/>
      <c r="B23" s="52" t="s">
        <v>415</v>
      </c>
      <c r="C23" s="268"/>
      <c r="D23" s="10" t="s">
        <v>598</v>
      </c>
      <c r="E23" s="268"/>
      <c r="F23" s="64"/>
      <c r="G23" s="65"/>
      <c r="H23" s="64"/>
      <c r="I23" s="65"/>
      <c r="J23" s="447"/>
      <c r="K23" s="65"/>
      <c r="L23" s="269"/>
      <c r="M23" s="65"/>
      <c r="N23" s="269"/>
      <c r="O23" s="65"/>
      <c r="P23" s="269"/>
      <c r="Q23" s="65"/>
      <c r="R23" s="269"/>
      <c r="S23" s="65"/>
    </row>
    <row r="24" spans="1:19" s="62" customFormat="1" ht="63" x14ac:dyDescent="0.25">
      <c r="A24" s="267"/>
      <c r="B24" s="52" t="s">
        <v>416</v>
      </c>
      <c r="C24" s="268"/>
      <c r="D24" s="10" t="s">
        <v>598</v>
      </c>
      <c r="E24" s="268"/>
      <c r="F24" s="64"/>
      <c r="G24" s="65"/>
      <c r="H24" s="64"/>
      <c r="I24" s="65"/>
      <c r="J24" s="447"/>
      <c r="K24" s="65"/>
      <c r="L24" s="269"/>
      <c r="M24" s="65"/>
      <c r="N24" s="269"/>
      <c r="O24" s="65"/>
      <c r="P24" s="269"/>
      <c r="Q24" s="65"/>
      <c r="R24" s="269"/>
      <c r="S24" s="65"/>
    </row>
    <row r="25" spans="1:19" s="62" customFormat="1" ht="31.5" x14ac:dyDescent="0.25">
      <c r="A25" s="267"/>
      <c r="B25" s="52" t="s">
        <v>417</v>
      </c>
      <c r="C25" s="268"/>
      <c r="D25" s="10" t="s">
        <v>598</v>
      </c>
      <c r="E25" s="268"/>
      <c r="F25" s="64"/>
      <c r="G25" s="65"/>
      <c r="H25" s="64"/>
      <c r="I25" s="65"/>
      <c r="J25" s="448"/>
      <c r="K25" s="65"/>
      <c r="L25" s="269"/>
      <c r="M25" s="65"/>
      <c r="N25" s="269"/>
      <c r="O25" s="65"/>
      <c r="P25" s="269"/>
      <c r="Q25" s="65"/>
      <c r="R25" s="269"/>
      <c r="S25" s="65"/>
    </row>
    <row r="26" spans="1:19" s="11" customFormat="1" x14ac:dyDescent="0.25">
      <c r="A26" s="53"/>
      <c r="B26" s="71"/>
    </row>
  </sheetData>
  <mergeCells count="1">
    <mergeCell ref="J7:J25"/>
  </mergeCells>
  <pageMargins left="0.7" right="0.7" top="0.75" bottom="0.75" header="0.3" footer="0.3"/>
  <pageSetup paperSize="8" orientation="landscape" horizontalDpi="1200" verticalDpi="1200" r:id="rId1"/>
  <headerFooter>
    <oddHeader>&amp;C&amp;G</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S15"/>
  <sheetViews>
    <sheetView topLeftCell="A8" zoomScaleNormal="100" workbookViewId="0">
      <selection activeCell="J3" sqref="J3"/>
    </sheetView>
  </sheetViews>
  <sheetFormatPr defaultColWidth="10.5" defaultRowHeight="15.75" x14ac:dyDescent="0.25"/>
  <cols>
    <col min="1" max="1" width="16" customWidth="1"/>
    <col min="2" max="2" width="46.25" customWidth="1"/>
    <col min="3" max="3" width="3.25" customWidth="1"/>
    <col min="4" max="4" width="25.75" customWidth="1"/>
    <col min="5" max="5" width="3.25" customWidth="1"/>
    <col min="6" max="6" width="25.75" customWidth="1"/>
    <col min="7" max="7" width="3.25" customWidth="1"/>
    <col min="8" max="8" width="25.75"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418</v>
      </c>
    </row>
    <row r="3" spans="1:19" s="32" customFormat="1" ht="189" x14ac:dyDescent="0.25">
      <c r="A3" s="218" t="s">
        <v>419</v>
      </c>
      <c r="B3" s="49" t="s">
        <v>420</v>
      </c>
      <c r="D3" s="10" t="s">
        <v>748</v>
      </c>
      <c r="F3" s="50"/>
      <c r="H3" s="50"/>
      <c r="J3" s="441" t="s">
        <v>832</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9" customFormat="1" ht="126" x14ac:dyDescent="0.25">
      <c r="A7" s="245"/>
      <c r="B7" s="46" t="s">
        <v>421</v>
      </c>
      <c r="C7" s="240"/>
      <c r="D7" s="10" t="s">
        <v>564</v>
      </c>
      <c r="E7" s="240"/>
      <c r="F7" s="10" t="s">
        <v>721</v>
      </c>
      <c r="G7" s="31"/>
      <c r="H7" s="10" t="s">
        <v>594</v>
      </c>
      <c r="I7" s="31"/>
      <c r="J7" s="425" t="s">
        <v>833</v>
      </c>
      <c r="K7" s="31"/>
      <c r="L7" s="239"/>
      <c r="M7" s="31"/>
      <c r="N7" s="239"/>
      <c r="O7" s="31"/>
      <c r="P7" s="239"/>
      <c r="Q7" s="31"/>
      <c r="R7" s="239"/>
      <c r="S7" s="31"/>
    </row>
    <row r="8" spans="1:19" s="9" customFormat="1" ht="94.5" x14ac:dyDescent="0.25">
      <c r="A8" s="245"/>
      <c r="B8" s="52" t="s">
        <v>422</v>
      </c>
      <c r="C8" s="240"/>
      <c r="D8" s="336" t="s">
        <v>834</v>
      </c>
      <c r="E8" s="240"/>
      <c r="F8" s="336" t="s">
        <v>750</v>
      </c>
      <c r="G8" s="31"/>
      <c r="H8" s="336" t="s">
        <v>764</v>
      </c>
      <c r="I8" s="31"/>
      <c r="J8" s="442"/>
      <c r="K8" s="31"/>
      <c r="L8" s="239"/>
      <c r="M8" s="31"/>
      <c r="N8" s="239"/>
      <c r="O8" s="31"/>
      <c r="P8" s="239"/>
      <c r="Q8" s="31"/>
      <c r="R8" s="239"/>
      <c r="S8" s="31"/>
    </row>
    <row r="9" spans="1:19" s="9" customFormat="1" ht="31.5" x14ac:dyDescent="0.25">
      <c r="A9" s="245"/>
      <c r="B9" s="52" t="s">
        <v>423</v>
      </c>
      <c r="C9" s="240"/>
      <c r="D9" s="10" t="s">
        <v>62</v>
      </c>
      <c r="E9" s="240"/>
      <c r="F9" s="342" t="s">
        <v>781</v>
      </c>
      <c r="G9" s="32"/>
      <c r="H9" s="57" t="s">
        <v>782</v>
      </c>
      <c r="I9" s="32"/>
      <c r="J9" s="442"/>
      <c r="K9" s="32"/>
      <c r="L9" s="239"/>
      <c r="M9" s="32"/>
      <c r="N9" s="239"/>
      <c r="O9" s="32"/>
      <c r="P9" s="239"/>
      <c r="Q9" s="32"/>
      <c r="R9" s="239"/>
      <c r="S9" s="32"/>
    </row>
    <row r="10" spans="1:19" s="9" customFormat="1" ht="94.5" x14ac:dyDescent="0.25">
      <c r="A10" s="245"/>
      <c r="B10" s="52" t="s">
        <v>424</v>
      </c>
      <c r="C10" s="240"/>
      <c r="D10" s="336" t="s">
        <v>834</v>
      </c>
      <c r="E10" s="240"/>
      <c r="F10" s="336" t="s">
        <v>765</v>
      </c>
      <c r="G10" s="31"/>
      <c r="H10" s="336" t="s">
        <v>766</v>
      </c>
      <c r="I10" s="31"/>
      <c r="J10" s="442"/>
      <c r="K10" s="31"/>
      <c r="L10" s="239"/>
      <c r="M10" s="31"/>
      <c r="N10" s="239"/>
      <c r="O10" s="31"/>
      <c r="P10" s="239"/>
      <c r="Q10" s="31"/>
      <c r="R10" s="239"/>
      <c r="S10" s="31"/>
    </row>
    <row r="11" spans="1:19" s="9" customFormat="1" ht="78.75" x14ac:dyDescent="0.25">
      <c r="A11" s="245"/>
      <c r="B11" s="52" t="s">
        <v>425</v>
      </c>
      <c r="C11" s="240"/>
      <c r="D11" s="10" t="s">
        <v>767</v>
      </c>
      <c r="E11" s="240"/>
      <c r="F11" s="336" t="s">
        <v>730</v>
      </c>
      <c r="G11" s="31"/>
      <c r="H11" s="336" t="s">
        <v>730</v>
      </c>
      <c r="I11" s="31"/>
      <c r="J11" s="442"/>
      <c r="K11" s="31"/>
      <c r="L11" s="239"/>
      <c r="M11" s="31"/>
      <c r="N11" s="239"/>
      <c r="O11" s="31"/>
      <c r="P11" s="239"/>
      <c r="Q11" s="31"/>
      <c r="R11" s="239"/>
      <c r="S11" s="31"/>
    </row>
    <row r="12" spans="1:19" s="9" customFormat="1" ht="110.25" x14ac:dyDescent="0.25">
      <c r="A12" s="245"/>
      <c r="B12" s="52" t="s">
        <v>426</v>
      </c>
      <c r="C12" s="240"/>
      <c r="D12" s="336" t="s">
        <v>834</v>
      </c>
      <c r="E12" s="240"/>
      <c r="F12" s="10" t="s">
        <v>737</v>
      </c>
      <c r="G12" s="31"/>
      <c r="H12" s="10" t="s">
        <v>761</v>
      </c>
      <c r="I12" s="31"/>
      <c r="J12" s="442"/>
      <c r="K12" s="31"/>
      <c r="L12" s="239"/>
      <c r="M12" s="31"/>
      <c r="N12" s="239"/>
      <c r="O12" s="31"/>
      <c r="P12" s="239"/>
      <c r="Q12" s="31"/>
      <c r="R12" s="239"/>
      <c r="S12" s="31"/>
    </row>
    <row r="13" spans="1:19" s="9" customFormat="1" ht="126" x14ac:dyDescent="0.25">
      <c r="A13" s="245" t="s">
        <v>730</v>
      </c>
      <c r="B13" s="52" t="s">
        <v>427</v>
      </c>
      <c r="C13" s="240"/>
      <c r="D13" s="336" t="s">
        <v>834</v>
      </c>
      <c r="E13" s="240"/>
      <c r="F13" s="336" t="s">
        <v>781</v>
      </c>
      <c r="G13" s="31"/>
      <c r="H13" s="336" t="s">
        <v>749</v>
      </c>
      <c r="I13" s="31"/>
      <c r="J13" s="442"/>
      <c r="K13" s="31"/>
      <c r="L13" s="239"/>
      <c r="M13" s="31"/>
      <c r="N13" s="239"/>
      <c r="O13" s="31"/>
      <c r="P13" s="239"/>
      <c r="Q13" s="31"/>
      <c r="R13" s="239"/>
      <c r="S13" s="31"/>
    </row>
    <row r="14" spans="1:19" s="9" customFormat="1" ht="78.75" x14ac:dyDescent="0.25">
      <c r="A14" s="245"/>
      <c r="B14" s="46" t="s">
        <v>428</v>
      </c>
      <c r="C14" s="240"/>
      <c r="D14" s="10" t="s">
        <v>674</v>
      </c>
      <c r="E14" s="240"/>
      <c r="F14" s="10" t="s">
        <v>741</v>
      </c>
      <c r="G14" s="31"/>
      <c r="H14" s="336" t="s">
        <v>762</v>
      </c>
      <c r="I14" s="31"/>
      <c r="J14" s="443"/>
      <c r="K14" s="31"/>
      <c r="L14" s="239"/>
      <c r="M14" s="31"/>
      <c r="N14" s="239"/>
      <c r="O14" s="31"/>
      <c r="P14" s="239"/>
      <c r="Q14" s="31"/>
      <c r="R14" s="239"/>
      <c r="S14" s="31"/>
    </row>
    <row r="15" spans="1:19" s="11" customFormat="1" x14ac:dyDescent="0.25">
      <c r="A15" s="53"/>
    </row>
  </sheetData>
  <mergeCells count="1">
    <mergeCell ref="J7:J14"/>
  </mergeCells>
  <hyperlinks>
    <hyperlink ref="F9" r:id="rId1" display="https://eitird.mem.gob.do/wp-content/uploads/2023/02/Cuarto-Informe-Contextual-EITI-RD-FINAL-Nuevo.pdf" xr:uid="{32D9EAA2-4E05-42CB-BA35-01B708D8A4DA}"/>
  </hyperlinks>
  <pageMargins left="0.7" right="0.7" top="0.75" bottom="0.75" header="0.3" footer="0.3"/>
  <pageSetup paperSize="8" orientation="landscape" horizontalDpi="1200" verticalDpi="1200" r:id="rId2"/>
  <headerFooter>
    <oddHeader>&amp;C&amp;G</oddHeader>
  </headerFooter>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T22"/>
  <sheetViews>
    <sheetView topLeftCell="A15" zoomScale="85" zoomScaleNormal="85" workbookViewId="0">
      <selection activeCell="D17" sqref="D17"/>
    </sheetView>
  </sheetViews>
  <sheetFormatPr defaultColWidth="10.5" defaultRowHeight="15.75" x14ac:dyDescent="0.25"/>
  <cols>
    <col min="1" max="1" width="18.25" style="37" customWidth="1"/>
    <col min="2" max="2" width="37.75" customWidth="1"/>
    <col min="3" max="3" width="3" customWidth="1"/>
    <col min="4" max="4" width="27" customWidth="1"/>
    <col min="5" max="5" width="3" customWidth="1"/>
    <col min="6" max="6" width="27" customWidth="1"/>
    <col min="7" max="7" width="3" customWidth="1"/>
    <col min="8" max="8" width="27"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429</v>
      </c>
    </row>
    <row r="3" spans="1:19" s="32" customFormat="1" ht="141.75" x14ac:dyDescent="0.25">
      <c r="A3" s="218" t="s">
        <v>430</v>
      </c>
      <c r="B3" s="49" t="s">
        <v>431</v>
      </c>
      <c r="D3" s="336" t="s">
        <v>835</v>
      </c>
      <c r="F3" s="50"/>
      <c r="H3" s="50"/>
      <c r="J3" s="238" t="s">
        <v>730</v>
      </c>
      <c r="L3" s="239"/>
      <c r="N3" s="239"/>
      <c r="P3" s="239"/>
      <c r="R3" s="239"/>
    </row>
    <row r="4" spans="1:19" s="31" customFormat="1" ht="19.5" x14ac:dyDescent="0.25">
      <c r="A4" s="60"/>
      <c r="B4" s="40"/>
      <c r="D4" s="40"/>
      <c r="F4" s="40"/>
      <c r="H4" s="40"/>
      <c r="J4" s="41"/>
      <c r="L4" s="41"/>
    </row>
    <row r="5" spans="1:19" s="45" customFormat="1" ht="117" x14ac:dyDescent="0.25">
      <c r="A5" s="59"/>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60"/>
      <c r="B6" s="40"/>
      <c r="D6" s="40"/>
      <c r="F6" s="40"/>
      <c r="H6" s="40"/>
      <c r="J6" s="41"/>
      <c r="L6" s="41"/>
      <c r="N6" s="41"/>
      <c r="P6" s="41"/>
      <c r="R6" s="41"/>
    </row>
    <row r="7" spans="1:19" s="32" customFormat="1" ht="66" x14ac:dyDescent="0.25">
      <c r="A7" s="218" t="s">
        <v>103</v>
      </c>
      <c r="B7" s="49" t="s">
        <v>432</v>
      </c>
      <c r="D7" s="10" t="s">
        <v>538</v>
      </c>
      <c r="F7" s="50"/>
      <c r="H7" s="50"/>
      <c r="J7" s="450" t="s">
        <v>836</v>
      </c>
      <c r="L7" s="239"/>
      <c r="N7" s="239"/>
      <c r="P7" s="239"/>
      <c r="R7" s="239"/>
    </row>
    <row r="8" spans="1:19" s="31" customFormat="1" ht="19.5" x14ac:dyDescent="0.25">
      <c r="A8" s="60"/>
      <c r="B8" s="40"/>
      <c r="D8" s="40"/>
      <c r="F8" s="40"/>
      <c r="H8" s="40"/>
      <c r="J8" s="41"/>
      <c r="L8" s="41"/>
      <c r="N8" s="41"/>
      <c r="P8" s="41"/>
      <c r="R8" s="41"/>
    </row>
    <row r="9" spans="1:19" s="9" customFormat="1" ht="126" x14ac:dyDescent="0.25">
      <c r="A9" s="365" t="s">
        <v>774</v>
      </c>
      <c r="B9" s="46" t="s">
        <v>433</v>
      </c>
      <c r="C9" s="240"/>
      <c r="D9" s="454" t="s">
        <v>840</v>
      </c>
      <c r="E9" s="240"/>
      <c r="F9" s="311" t="s">
        <v>763</v>
      </c>
      <c r="G9" s="31"/>
      <c r="H9" s="10" t="s">
        <v>714</v>
      </c>
      <c r="I9" s="31"/>
      <c r="J9" s="446" t="s">
        <v>837</v>
      </c>
      <c r="K9" s="31"/>
      <c r="L9" s="239"/>
      <c r="M9" s="31"/>
      <c r="N9" s="239"/>
      <c r="O9" s="31"/>
      <c r="P9" s="239"/>
      <c r="Q9" s="31"/>
      <c r="R9" s="239"/>
      <c r="S9" s="31"/>
    </row>
    <row r="10" spans="1:19" s="9" customFormat="1" ht="99" x14ac:dyDescent="0.25">
      <c r="A10" s="373"/>
      <c r="B10" s="52" t="s">
        <v>434</v>
      </c>
      <c r="C10" s="240"/>
      <c r="D10" s="455" t="s">
        <v>841</v>
      </c>
      <c r="E10" s="240"/>
      <c r="F10" s="336" t="s">
        <v>737</v>
      </c>
      <c r="G10" s="31"/>
      <c r="H10" s="336" t="s">
        <v>773</v>
      </c>
      <c r="I10" s="31"/>
      <c r="J10" s="447"/>
      <c r="K10" s="31"/>
      <c r="L10" s="239"/>
      <c r="M10" s="31"/>
      <c r="N10" s="239"/>
      <c r="O10" s="31"/>
      <c r="P10" s="239"/>
      <c r="Q10" s="31"/>
      <c r="R10" s="239"/>
      <c r="S10" s="31"/>
    </row>
    <row r="11" spans="1:19" s="9" customFormat="1" ht="152.25" x14ac:dyDescent="0.25">
      <c r="A11" s="373"/>
      <c r="B11" s="52" t="s">
        <v>435</v>
      </c>
      <c r="C11" s="240"/>
      <c r="D11" s="454" t="s">
        <v>843</v>
      </c>
      <c r="E11" s="240"/>
      <c r="F11" s="336" t="s">
        <v>737</v>
      </c>
      <c r="G11" s="32"/>
      <c r="H11" s="336" t="s">
        <v>773</v>
      </c>
      <c r="I11" s="32"/>
      <c r="J11" s="447"/>
      <c r="K11" s="32"/>
      <c r="L11" s="239"/>
      <c r="M11" s="32"/>
      <c r="N11" s="239"/>
      <c r="O11" s="32"/>
      <c r="P11" s="239"/>
      <c r="Q11" s="32"/>
      <c r="R11" s="239"/>
      <c r="S11" s="32"/>
    </row>
    <row r="12" spans="1:19" s="9" customFormat="1" ht="230.25" x14ac:dyDescent="0.25">
      <c r="A12" s="373"/>
      <c r="B12" s="52" t="s">
        <v>436</v>
      </c>
      <c r="C12" s="240"/>
      <c r="D12" s="454" t="s">
        <v>844</v>
      </c>
      <c r="E12" s="240"/>
      <c r="F12" s="336" t="s">
        <v>783</v>
      </c>
      <c r="G12" s="32"/>
      <c r="H12" s="336" t="s">
        <v>749</v>
      </c>
      <c r="I12" s="32"/>
      <c r="J12" s="447"/>
      <c r="K12" s="32"/>
      <c r="L12" s="239"/>
      <c r="M12" s="32"/>
      <c r="N12" s="239"/>
      <c r="O12" s="32"/>
      <c r="P12" s="239"/>
      <c r="Q12" s="32"/>
      <c r="R12" s="239"/>
      <c r="S12" s="32"/>
    </row>
    <row r="13" spans="1:19" s="9" customFormat="1" x14ac:dyDescent="0.25">
      <c r="A13" s="72"/>
      <c r="B13" s="52"/>
      <c r="C13" s="240"/>
      <c r="D13" s="456"/>
      <c r="E13" s="240"/>
      <c r="F13" s="24"/>
      <c r="G13" s="32"/>
      <c r="H13" s="24"/>
      <c r="I13" s="32"/>
      <c r="J13" s="240"/>
      <c r="K13" s="32"/>
      <c r="L13" s="240"/>
      <c r="M13" s="32"/>
      <c r="N13" s="240"/>
      <c r="O13" s="32"/>
      <c r="P13" s="240"/>
      <c r="Q13" s="32"/>
      <c r="R13" s="240"/>
      <c r="S13" s="32"/>
    </row>
    <row r="14" spans="1:19" s="9" customFormat="1" ht="189" customHeight="1" x14ac:dyDescent="0.25">
      <c r="A14" s="365" t="s">
        <v>775</v>
      </c>
      <c r="B14" s="46" t="s">
        <v>433</v>
      </c>
      <c r="C14" s="240"/>
      <c r="D14" s="454" t="s">
        <v>842</v>
      </c>
      <c r="E14" s="240"/>
      <c r="F14" s="10" t="s">
        <v>753</v>
      </c>
      <c r="G14" s="31"/>
      <c r="H14" s="10" t="s">
        <v>768</v>
      </c>
      <c r="I14" s="31"/>
      <c r="J14" s="446" t="s">
        <v>838</v>
      </c>
      <c r="K14" s="31"/>
      <c r="L14" s="239"/>
      <c r="M14" s="31"/>
      <c r="N14" s="239"/>
      <c r="O14" s="31"/>
      <c r="P14" s="239"/>
      <c r="Q14" s="31"/>
      <c r="R14" s="239"/>
      <c r="S14" s="31"/>
    </row>
    <row r="15" spans="1:19" s="9" customFormat="1" ht="180.75" x14ac:dyDescent="0.25">
      <c r="A15" s="373"/>
      <c r="B15" s="52" t="s">
        <v>434</v>
      </c>
      <c r="C15" s="240"/>
      <c r="D15" s="454" t="s">
        <v>845</v>
      </c>
      <c r="E15" s="240"/>
      <c r="F15" s="336" t="s">
        <v>752</v>
      </c>
      <c r="G15" s="31"/>
      <c r="H15" s="336" t="s">
        <v>751</v>
      </c>
      <c r="I15" s="31"/>
      <c r="J15" s="447"/>
      <c r="K15" s="31"/>
      <c r="L15" s="239"/>
      <c r="M15" s="31"/>
      <c r="N15" s="239"/>
      <c r="O15" s="31"/>
      <c r="P15" s="239"/>
      <c r="Q15" s="31"/>
      <c r="R15" s="239"/>
      <c r="S15" s="31"/>
    </row>
    <row r="16" spans="1:19" s="9" customFormat="1" ht="180.75" x14ac:dyDescent="0.25">
      <c r="A16" s="373"/>
      <c r="B16" s="52" t="s">
        <v>435</v>
      </c>
      <c r="C16" s="240"/>
      <c r="D16" s="454" t="s">
        <v>846</v>
      </c>
      <c r="E16" s="240"/>
      <c r="F16" s="336" t="s">
        <v>752</v>
      </c>
      <c r="G16" s="32"/>
      <c r="H16" s="336" t="s">
        <v>769</v>
      </c>
      <c r="I16" s="32"/>
      <c r="J16" s="447"/>
      <c r="K16" s="32"/>
      <c r="L16" s="239"/>
      <c r="M16" s="32"/>
      <c r="N16" s="239"/>
      <c r="O16" s="32"/>
      <c r="P16" s="239"/>
      <c r="Q16" s="32"/>
      <c r="R16" s="239"/>
      <c r="S16" s="32"/>
    </row>
    <row r="17" spans="1:20" s="9" customFormat="1" ht="180.75" x14ac:dyDescent="0.25">
      <c r="A17" s="373"/>
      <c r="B17" s="52" t="s">
        <v>436</v>
      </c>
      <c r="C17" s="240"/>
      <c r="D17" s="454" t="s">
        <v>847</v>
      </c>
      <c r="E17" s="240"/>
      <c r="F17" s="336" t="s">
        <v>752</v>
      </c>
      <c r="G17" s="32"/>
      <c r="H17" s="336" t="s">
        <v>770</v>
      </c>
      <c r="I17" s="32"/>
      <c r="J17" s="447"/>
      <c r="K17" s="32"/>
      <c r="L17" s="239"/>
      <c r="M17" s="32"/>
      <c r="N17" s="239"/>
      <c r="O17" s="32"/>
      <c r="P17" s="239"/>
      <c r="Q17" s="32"/>
      <c r="R17" s="239"/>
      <c r="S17" s="32"/>
      <c r="T17" s="240"/>
    </row>
    <row r="18" spans="1:20" s="9" customFormat="1" x14ac:dyDescent="0.25">
      <c r="A18" s="72"/>
      <c r="B18" s="52"/>
      <c r="C18" s="240"/>
      <c r="D18" s="456"/>
      <c r="E18" s="240"/>
      <c r="F18" s="24"/>
      <c r="G18" s="32"/>
      <c r="H18" s="24"/>
      <c r="I18" s="32"/>
      <c r="J18" s="240"/>
      <c r="K18" s="32"/>
      <c r="L18" s="240"/>
      <c r="M18" s="32"/>
      <c r="N18" s="240"/>
      <c r="O18" s="32"/>
      <c r="P18" s="240"/>
      <c r="Q18" s="32"/>
      <c r="R18" s="240"/>
      <c r="S18" s="32"/>
      <c r="T18" s="240"/>
    </row>
    <row r="19" spans="1:20" s="33" customFormat="1" ht="180.75" x14ac:dyDescent="0.25">
      <c r="A19" s="73"/>
      <c r="B19" s="46" t="s">
        <v>437</v>
      </c>
      <c r="D19" s="454" t="s">
        <v>848</v>
      </c>
      <c r="E19" s="240"/>
      <c r="F19" s="336" t="s">
        <v>771</v>
      </c>
      <c r="G19" s="31"/>
      <c r="H19" s="10" t="s">
        <v>772</v>
      </c>
      <c r="I19" s="31"/>
      <c r="J19" s="451" t="s">
        <v>839</v>
      </c>
      <c r="K19" s="31"/>
      <c r="L19" s="239"/>
      <c r="M19" s="31"/>
      <c r="N19" s="239"/>
      <c r="O19" s="31"/>
      <c r="P19" s="239"/>
      <c r="Q19" s="31"/>
      <c r="R19" s="239"/>
      <c r="S19" s="31"/>
      <c r="T19" s="240"/>
    </row>
    <row r="20" spans="1:20" s="33" customFormat="1" ht="180.75" x14ac:dyDescent="0.25">
      <c r="A20" s="73"/>
      <c r="B20" s="46" t="s">
        <v>438</v>
      </c>
      <c r="D20" s="454" t="s">
        <v>849</v>
      </c>
      <c r="E20" s="240"/>
      <c r="F20" s="336" t="s">
        <v>754</v>
      </c>
      <c r="G20" s="31"/>
      <c r="H20" s="336" t="s">
        <v>755</v>
      </c>
      <c r="I20" s="31"/>
      <c r="J20" s="452"/>
      <c r="K20" s="31"/>
      <c r="L20" s="239"/>
      <c r="M20" s="31"/>
      <c r="N20" s="239"/>
      <c r="O20" s="31"/>
      <c r="P20" s="239"/>
      <c r="Q20" s="31"/>
      <c r="R20" s="239"/>
      <c r="S20" s="31"/>
      <c r="T20" s="240"/>
    </row>
    <row r="21" spans="1:20" s="33" customFormat="1" ht="141.75" x14ac:dyDescent="0.25">
      <c r="A21" s="73"/>
      <c r="B21" s="46" t="s">
        <v>439</v>
      </c>
      <c r="D21" s="454" t="s">
        <v>850</v>
      </c>
      <c r="E21" s="240"/>
      <c r="F21" s="10"/>
      <c r="G21" s="31"/>
      <c r="H21" s="10"/>
      <c r="I21" s="31"/>
      <c r="J21" s="453"/>
      <c r="K21" s="31"/>
      <c r="L21" s="239"/>
      <c r="M21" s="31"/>
      <c r="N21" s="239"/>
      <c r="O21" s="31"/>
      <c r="P21" s="239"/>
      <c r="Q21" s="31"/>
      <c r="R21" s="239"/>
      <c r="S21" s="31"/>
      <c r="T21" s="240"/>
    </row>
    <row r="22" spans="1:20" s="11" customFormat="1" x14ac:dyDescent="0.25">
      <c r="A22" s="74"/>
    </row>
  </sheetData>
  <mergeCells count="5">
    <mergeCell ref="A9:A12"/>
    <mergeCell ref="J9:J12"/>
    <mergeCell ref="J19:J21"/>
    <mergeCell ref="A14:A17"/>
    <mergeCell ref="J14:J17"/>
  </mergeCells>
  <phoneticPr fontId="71" type="noConversion"/>
  <hyperlinks>
    <hyperlink ref="F9" r:id="rId1" display="https://eitird.mem.gob.do/informe-eiti-rd/distribucion-de-ingresos/" xr:uid="{18C5AA32-8AF7-4B09-A476-FF04C306A227}"/>
  </hyperlinks>
  <pageMargins left="0.7" right="0.7" top="0.75" bottom="0.75" header="0.3" footer="0.3"/>
  <pageSetup paperSize="8" orientation="landscape" horizontalDpi="1200" verticalDpi="1200" r:id="rId2"/>
  <headerFooter>
    <oddHeader>&amp;C&amp;G</oddHeader>
  </headerFooter>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9"/>
  <sheetViews>
    <sheetView zoomScaleNormal="100" workbookViewId="0">
      <selection activeCell="J3" sqref="J3"/>
    </sheetView>
  </sheetViews>
  <sheetFormatPr defaultColWidth="10.5" defaultRowHeight="15.75" x14ac:dyDescent="0.25"/>
  <cols>
    <col min="1" max="1" width="13.5" customWidth="1"/>
    <col min="2" max="2" width="37" customWidth="1"/>
    <col min="3" max="3" width="2.75" customWidth="1"/>
    <col min="4" max="4" width="22" customWidth="1"/>
    <col min="5" max="5" width="2.75" customWidth="1"/>
    <col min="6" max="6" width="22" customWidth="1"/>
    <col min="7" max="7" width="2.75" customWidth="1"/>
    <col min="8" max="8" width="22" customWidth="1"/>
    <col min="9" max="9" width="2.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440</v>
      </c>
    </row>
    <row r="3" spans="1:19" s="32" customFormat="1" ht="141.75" x14ac:dyDescent="0.25">
      <c r="A3" s="218" t="s">
        <v>441</v>
      </c>
      <c r="B3" s="310" t="s">
        <v>442</v>
      </c>
      <c r="D3" s="336" t="s">
        <v>852</v>
      </c>
      <c r="F3" s="50"/>
      <c r="H3" s="50"/>
      <c r="J3" s="238" t="s">
        <v>730</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9" customFormat="1" ht="157.5" x14ac:dyDescent="0.25">
      <c r="A7" s="245"/>
      <c r="B7" s="46" t="s">
        <v>443</v>
      </c>
      <c r="C7" s="240"/>
      <c r="D7" s="10" t="s">
        <v>564</v>
      </c>
      <c r="E7" s="240"/>
      <c r="F7" s="10" t="s">
        <v>722</v>
      </c>
      <c r="G7" s="31"/>
      <c r="H7" s="10" t="s">
        <v>595</v>
      </c>
      <c r="I7" s="31"/>
      <c r="J7" s="379"/>
      <c r="K7" s="31"/>
      <c r="L7" s="239"/>
      <c r="M7" s="31"/>
      <c r="N7" s="239"/>
      <c r="O7" s="31"/>
      <c r="P7" s="239"/>
      <c r="Q7" s="31"/>
      <c r="R7" s="239"/>
      <c r="S7" s="31"/>
    </row>
    <row r="8" spans="1:19" s="9" customFormat="1" ht="220.5" x14ac:dyDescent="0.25">
      <c r="A8" s="245"/>
      <c r="B8" s="46" t="s">
        <v>444</v>
      </c>
      <c r="C8" s="240"/>
      <c r="D8" s="10" t="s">
        <v>564</v>
      </c>
      <c r="E8" s="240"/>
      <c r="F8" s="10" t="s">
        <v>723</v>
      </c>
      <c r="G8" s="32"/>
      <c r="H8" s="10" t="s">
        <v>596</v>
      </c>
      <c r="I8" s="32"/>
      <c r="J8" s="380"/>
      <c r="K8" s="32"/>
      <c r="L8" s="239"/>
      <c r="M8" s="32"/>
      <c r="N8" s="239"/>
      <c r="O8" s="32"/>
      <c r="P8" s="239"/>
      <c r="Q8" s="32"/>
      <c r="R8" s="239"/>
      <c r="S8" s="32"/>
    </row>
    <row r="9" spans="1:19" s="12" customFormat="1" ht="157.5" x14ac:dyDescent="0.25">
      <c r="A9" s="254"/>
      <c r="B9" s="51" t="s">
        <v>445</v>
      </c>
      <c r="C9" s="255"/>
      <c r="D9" s="10" t="s">
        <v>564</v>
      </c>
      <c r="E9" s="255"/>
      <c r="F9" s="10" t="s">
        <v>722</v>
      </c>
      <c r="G9" s="42"/>
      <c r="H9" s="13" t="s">
        <v>597</v>
      </c>
      <c r="I9" s="42"/>
      <c r="J9" s="418"/>
      <c r="K9" s="42"/>
      <c r="L9" s="272"/>
      <c r="M9" s="42"/>
      <c r="N9" s="272"/>
      <c r="O9" s="42"/>
      <c r="P9" s="272"/>
      <c r="Q9" s="42"/>
      <c r="R9" s="272"/>
      <c r="S9" s="42"/>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S23"/>
  <sheetViews>
    <sheetView zoomScaleNormal="100" workbookViewId="0">
      <selection activeCell="D22" sqref="D22"/>
    </sheetView>
  </sheetViews>
  <sheetFormatPr defaultColWidth="10.5" defaultRowHeight="15.75" x14ac:dyDescent="0.25"/>
  <cols>
    <col min="1" max="1" width="15.5" customWidth="1"/>
    <col min="2" max="2" width="41.5" customWidth="1"/>
    <col min="3" max="3" width="3" customWidth="1"/>
    <col min="4" max="4" width="23.5" customWidth="1"/>
    <col min="5" max="5" width="3" customWidth="1"/>
    <col min="6" max="6" width="23.5" customWidth="1"/>
    <col min="7" max="7" width="3" customWidth="1"/>
    <col min="8" max="8" width="23.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446</v>
      </c>
    </row>
    <row r="3" spans="1:19" s="32" customFormat="1" ht="157.5" x14ac:dyDescent="0.25">
      <c r="A3" s="218" t="s">
        <v>447</v>
      </c>
      <c r="B3" s="310" t="s">
        <v>448</v>
      </c>
      <c r="D3" s="336" t="s">
        <v>853</v>
      </c>
      <c r="F3" s="50"/>
      <c r="H3" s="50"/>
      <c r="J3" s="238" t="s">
        <v>730</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2" customFormat="1" ht="31.5" x14ac:dyDescent="0.25">
      <c r="A7" s="218" t="s">
        <v>103</v>
      </c>
      <c r="B7" s="49" t="s">
        <v>449</v>
      </c>
      <c r="D7" s="336" t="s">
        <v>854</v>
      </c>
      <c r="F7" s="50"/>
      <c r="H7" s="50"/>
      <c r="J7" s="238"/>
      <c r="L7" s="239"/>
      <c r="M7" s="31"/>
      <c r="N7" s="239"/>
      <c r="O7" s="31"/>
      <c r="P7" s="239"/>
      <c r="Q7" s="31"/>
      <c r="R7" s="239"/>
    </row>
    <row r="8" spans="1:19" s="31" customFormat="1" ht="19.5" x14ac:dyDescent="0.25">
      <c r="A8" s="48"/>
      <c r="B8" s="40"/>
      <c r="D8" s="40"/>
      <c r="F8" s="40"/>
      <c r="H8" s="40"/>
      <c r="J8" s="41"/>
      <c r="L8" s="41"/>
      <c r="N8" s="41"/>
      <c r="P8" s="41"/>
      <c r="R8" s="41"/>
    </row>
    <row r="9" spans="1:19" s="9" customFormat="1" ht="31.5" x14ac:dyDescent="0.25">
      <c r="A9" s="419" t="s">
        <v>450</v>
      </c>
      <c r="B9" s="46" t="s">
        <v>451</v>
      </c>
      <c r="C9" s="240"/>
      <c r="D9" s="336" t="s">
        <v>855</v>
      </c>
      <c r="E9" s="240"/>
      <c r="F9" s="10" t="str">
        <f>IF(D9=[2]Lists!$K$4,"&lt; Input URL to data source &gt;",IF(D9=[2]Lists!$K$5,"&lt; Reference section in EITI Report or URL &gt;",IF(D9=[2]Lists!$K$6,"&lt; Reference evidence of non-applicability &gt;","")))</f>
        <v/>
      </c>
      <c r="G9" s="31"/>
      <c r="H9" s="10" t="str">
        <f>IF(F9=[2]Lists!$K$4,"&lt; Input URL to data source &gt;",IF(F9=[2]Lists!$K$5,"&lt; Reference section in EITI Report or URL &gt;",IF(F9=[2]Lists!$K$6,"&lt; Reference evidence of non-applicability &gt;","")))</f>
        <v/>
      </c>
      <c r="I9" s="31"/>
      <c r="J9" s="379"/>
      <c r="K9" s="31"/>
      <c r="L9" s="239"/>
      <c r="M9" s="31"/>
      <c r="N9" s="239"/>
      <c r="O9" s="31"/>
      <c r="P9" s="239"/>
      <c r="Q9" s="31"/>
      <c r="R9" s="239"/>
      <c r="S9" s="31"/>
    </row>
    <row r="10" spans="1:19" s="9" customFormat="1" ht="47.25" x14ac:dyDescent="0.25">
      <c r="A10" s="420"/>
      <c r="B10" s="52" t="s">
        <v>452</v>
      </c>
      <c r="C10" s="240"/>
      <c r="D10" s="10" t="s">
        <v>62</v>
      </c>
      <c r="E10" s="240"/>
      <c r="F10" s="10" t="s">
        <v>195</v>
      </c>
      <c r="G10" s="32"/>
      <c r="H10" s="10" t="s">
        <v>195</v>
      </c>
      <c r="I10" s="32"/>
      <c r="J10" s="380"/>
      <c r="K10" s="32"/>
      <c r="L10" s="239"/>
      <c r="M10" s="32"/>
      <c r="N10" s="239"/>
      <c r="O10" s="32"/>
      <c r="P10" s="239"/>
      <c r="Q10" s="32"/>
      <c r="R10" s="239"/>
      <c r="S10" s="32"/>
    </row>
    <row r="11" spans="1:19" s="9" customFormat="1" ht="47.25" x14ac:dyDescent="0.25">
      <c r="A11" s="420"/>
      <c r="B11" s="52" t="s">
        <v>453</v>
      </c>
      <c r="C11" s="240"/>
      <c r="D11" s="10" t="s">
        <v>62</v>
      </c>
      <c r="E11" s="240"/>
      <c r="F11" s="10" t="s">
        <v>195</v>
      </c>
      <c r="G11" s="31"/>
      <c r="H11" s="10" t="s">
        <v>195</v>
      </c>
      <c r="I11" s="31"/>
      <c r="J11" s="380"/>
      <c r="K11" s="31"/>
      <c r="L11" s="239"/>
      <c r="M11" s="31"/>
      <c r="N11" s="239"/>
      <c r="O11" s="31"/>
      <c r="P11" s="239"/>
      <c r="Q11" s="31"/>
      <c r="R11" s="239"/>
      <c r="S11" s="31"/>
    </row>
    <row r="12" spans="1:19" s="9" customFormat="1" ht="141.75" x14ac:dyDescent="0.25">
      <c r="A12" s="420"/>
      <c r="B12" s="52" t="s">
        <v>454</v>
      </c>
      <c r="C12" s="240"/>
      <c r="D12" s="336" t="s">
        <v>855</v>
      </c>
      <c r="E12" s="240"/>
      <c r="F12" s="10"/>
      <c r="G12" s="31"/>
      <c r="H12" s="10"/>
      <c r="I12" s="31"/>
      <c r="J12" s="380"/>
      <c r="K12" s="31"/>
      <c r="L12" s="239"/>
      <c r="M12" s="31"/>
      <c r="N12" s="239"/>
      <c r="O12" s="31"/>
      <c r="P12" s="239"/>
      <c r="Q12" s="31"/>
      <c r="R12" s="239"/>
      <c r="S12" s="31"/>
    </row>
    <row r="13" spans="1:19" s="9" customFormat="1" ht="78.75" x14ac:dyDescent="0.25">
      <c r="A13" s="420"/>
      <c r="B13" s="52" t="s">
        <v>455</v>
      </c>
      <c r="C13" s="240"/>
      <c r="D13" s="10" t="s">
        <v>537</v>
      </c>
      <c r="E13" s="240"/>
      <c r="F13" s="10"/>
      <c r="G13" s="33"/>
      <c r="H13" s="10"/>
      <c r="I13" s="33"/>
      <c r="J13" s="380"/>
      <c r="K13" s="33"/>
      <c r="L13" s="239"/>
      <c r="M13" s="33"/>
      <c r="N13" s="239"/>
      <c r="O13" s="33"/>
      <c r="P13" s="239"/>
      <c r="Q13" s="33"/>
      <c r="R13" s="239"/>
      <c r="S13" s="33"/>
    </row>
    <row r="14" spans="1:19" s="9" customFormat="1" ht="31.5" x14ac:dyDescent="0.25">
      <c r="A14" s="420"/>
      <c r="B14" s="46" t="s">
        <v>456</v>
      </c>
      <c r="C14" s="240"/>
      <c r="D14" s="336" t="s">
        <v>856</v>
      </c>
      <c r="E14" s="240"/>
      <c r="F14" s="57" t="str">
        <f>IF(D14=[2]Lists!$K$4,"&lt; Input URL to data source &gt;",IF(D14=[2]Lists!$K$5,"&lt; Reference section in EITI Report &gt;",IF(D14=[2]Lists!$K$6,"&lt; Reference evidence of non-applicability &gt;","")))</f>
        <v/>
      </c>
      <c r="G14" s="32"/>
      <c r="H14" s="57" t="str">
        <f>IF(F14=[2]Lists!$K$4,"&lt; Input URL to data source &gt;",IF(F14=[2]Lists!$K$5,"&lt; Reference section in EITI Report &gt;",IF(F14=[2]Lists!$K$6,"&lt; Reference evidence of non-applicability &gt;","")))</f>
        <v/>
      </c>
      <c r="I14" s="32"/>
      <c r="J14" s="380"/>
      <c r="K14" s="32"/>
      <c r="L14" s="239"/>
      <c r="M14" s="32"/>
      <c r="N14" s="239"/>
      <c r="O14" s="32"/>
      <c r="P14" s="239"/>
      <c r="Q14" s="32"/>
      <c r="R14" s="239"/>
      <c r="S14" s="32"/>
    </row>
    <row r="15" spans="1:19" s="9" customFormat="1" ht="47.25" x14ac:dyDescent="0.25">
      <c r="A15" s="420"/>
      <c r="B15" s="52" t="s">
        <v>457</v>
      </c>
      <c r="C15" s="240"/>
      <c r="D15" s="10" t="s">
        <v>62</v>
      </c>
      <c r="E15" s="240"/>
      <c r="F15" s="10" t="s">
        <v>195</v>
      </c>
      <c r="G15" s="31"/>
      <c r="H15" s="10" t="s">
        <v>195</v>
      </c>
      <c r="I15" s="31"/>
      <c r="J15" s="380"/>
      <c r="K15" s="31"/>
      <c r="L15" s="239"/>
      <c r="M15" s="31"/>
      <c r="N15" s="239"/>
      <c r="O15" s="31"/>
      <c r="P15" s="239"/>
      <c r="Q15" s="31"/>
      <c r="R15" s="239"/>
      <c r="S15" s="31"/>
    </row>
    <row r="16" spans="1:19" s="9" customFormat="1" ht="47.25" x14ac:dyDescent="0.25">
      <c r="A16" s="420"/>
      <c r="B16" s="52" t="s">
        <v>458</v>
      </c>
      <c r="C16" s="240"/>
      <c r="D16" s="10" t="s">
        <v>62</v>
      </c>
      <c r="E16" s="240"/>
      <c r="F16" s="10" t="s">
        <v>195</v>
      </c>
      <c r="G16" s="33"/>
      <c r="H16" s="10" t="s">
        <v>195</v>
      </c>
      <c r="I16" s="33"/>
      <c r="J16" s="380"/>
      <c r="K16" s="33"/>
      <c r="L16" s="239"/>
      <c r="M16" s="33"/>
      <c r="N16" s="239"/>
      <c r="O16" s="33"/>
      <c r="P16" s="239"/>
      <c r="Q16" s="33"/>
      <c r="R16" s="239"/>
      <c r="S16" s="33"/>
    </row>
    <row r="17" spans="1:19" s="9" customFormat="1" ht="141.75" x14ac:dyDescent="0.25">
      <c r="A17" s="421"/>
      <c r="B17" s="52" t="s">
        <v>459</v>
      </c>
      <c r="C17" s="240"/>
      <c r="D17" s="336" t="s">
        <v>856</v>
      </c>
      <c r="E17" s="240"/>
      <c r="F17" s="10"/>
      <c r="G17" s="31"/>
      <c r="H17" s="10"/>
      <c r="I17" s="31"/>
      <c r="J17" s="380"/>
      <c r="K17" s="31"/>
      <c r="L17" s="239"/>
      <c r="M17" s="31"/>
      <c r="N17" s="239"/>
      <c r="O17" s="31"/>
      <c r="P17" s="239"/>
      <c r="Q17" s="31"/>
      <c r="R17" s="239"/>
      <c r="S17" s="31"/>
    </row>
    <row r="18" spans="1:19" s="9" customFormat="1" ht="78.75" x14ac:dyDescent="0.25">
      <c r="A18" s="228"/>
      <c r="B18" s="52" t="s">
        <v>455</v>
      </c>
      <c r="C18" s="240"/>
      <c r="D18" s="10" t="s">
        <v>537</v>
      </c>
      <c r="E18" s="240"/>
      <c r="F18" s="10"/>
      <c r="G18" s="33"/>
      <c r="H18" s="10"/>
      <c r="I18" s="33"/>
      <c r="J18" s="381"/>
      <c r="K18" s="33"/>
      <c r="L18" s="239"/>
      <c r="M18" s="33"/>
      <c r="N18" s="239"/>
      <c r="O18" s="33"/>
      <c r="P18" s="239"/>
      <c r="Q18" s="33"/>
      <c r="R18" s="239"/>
      <c r="S18" s="33"/>
    </row>
    <row r="19" spans="1:19" s="9" customFormat="1" ht="31.5" x14ac:dyDescent="0.25">
      <c r="A19" s="419" t="s">
        <v>460</v>
      </c>
      <c r="B19" s="46" t="s">
        <v>461</v>
      </c>
      <c r="C19" s="240"/>
      <c r="D19" s="336" t="s">
        <v>856</v>
      </c>
      <c r="E19" s="240"/>
      <c r="F19" s="10" t="str">
        <f>IF(D19=[2]Lists!$K$4,"&lt; Input URL to data source &gt;",IF(D19=[2]Lists!$K$5,"&lt; Reference section in EITI Report or URL &gt;",IF(D19=[2]Lists!$K$6,"&lt; Reference evidence of non-applicability &gt;","")))</f>
        <v/>
      </c>
      <c r="G19" s="33"/>
      <c r="H19" s="10" t="str">
        <f>IF(F19=[2]Lists!$K$4,"&lt; Input URL to data source &gt;",IF(F19=[2]Lists!$K$5,"&lt; Reference section in EITI Report or URL &gt;",IF(F19=[2]Lists!$K$6,"&lt; Reference evidence of non-applicability &gt;","")))</f>
        <v/>
      </c>
      <c r="I19" s="33"/>
      <c r="J19" s="379"/>
      <c r="K19" s="33"/>
      <c r="L19" s="239"/>
      <c r="M19" s="33"/>
      <c r="N19" s="239"/>
      <c r="O19" s="33"/>
      <c r="P19" s="239"/>
      <c r="Q19" s="33"/>
      <c r="R19" s="239"/>
      <c r="S19" s="33"/>
    </row>
    <row r="20" spans="1:19" s="9" customFormat="1" ht="31.5" x14ac:dyDescent="0.25">
      <c r="A20" s="420"/>
      <c r="B20" s="52" t="s">
        <v>462</v>
      </c>
      <c r="C20" s="240"/>
      <c r="D20" s="10" t="s">
        <v>62</v>
      </c>
      <c r="E20" s="240"/>
      <c r="F20" s="10" t="s">
        <v>195</v>
      </c>
      <c r="G20" s="33"/>
      <c r="H20" s="10" t="s">
        <v>195</v>
      </c>
      <c r="I20" s="33"/>
      <c r="J20" s="380"/>
      <c r="K20" s="33"/>
      <c r="L20" s="239"/>
      <c r="M20" s="33"/>
      <c r="N20" s="239"/>
      <c r="O20" s="33"/>
      <c r="P20" s="239"/>
      <c r="Q20" s="33"/>
      <c r="R20" s="239"/>
      <c r="S20" s="33"/>
    </row>
    <row r="21" spans="1:19" s="9" customFormat="1" ht="31.5" x14ac:dyDescent="0.25">
      <c r="A21" s="420"/>
      <c r="B21" s="52" t="s">
        <v>463</v>
      </c>
      <c r="C21" s="240"/>
      <c r="D21" s="10" t="s">
        <v>62</v>
      </c>
      <c r="E21" s="240"/>
      <c r="F21" s="10" t="s">
        <v>195</v>
      </c>
      <c r="G21" s="33"/>
      <c r="H21" s="10" t="s">
        <v>195</v>
      </c>
      <c r="I21" s="33"/>
      <c r="J21" s="380"/>
      <c r="K21" s="33"/>
      <c r="L21" s="239"/>
      <c r="M21" s="33"/>
      <c r="N21" s="239"/>
      <c r="O21" s="33"/>
      <c r="P21" s="239"/>
      <c r="Q21" s="33"/>
      <c r="R21" s="239"/>
      <c r="S21" s="33"/>
    </row>
    <row r="22" spans="1:19" s="9" customFormat="1" ht="78.75" x14ac:dyDescent="0.25">
      <c r="A22" s="421"/>
      <c r="B22" s="52" t="s">
        <v>464</v>
      </c>
      <c r="C22" s="240"/>
      <c r="D22" s="336" t="s">
        <v>856</v>
      </c>
      <c r="E22" s="240"/>
      <c r="F22" s="10"/>
      <c r="G22" s="33"/>
      <c r="H22" s="10"/>
      <c r="I22" s="33"/>
      <c r="J22" s="381"/>
      <c r="K22" s="33"/>
      <c r="L22" s="239"/>
      <c r="M22" s="33"/>
      <c r="N22" s="239"/>
      <c r="O22" s="33"/>
      <c r="P22" s="239"/>
      <c r="Q22" s="33"/>
      <c r="R22" s="239"/>
      <c r="S22" s="33"/>
    </row>
    <row r="23" spans="1:19" s="11" customFormat="1" x14ac:dyDescent="0.25">
      <c r="A23" s="53"/>
    </row>
  </sheetData>
  <mergeCells count="4">
    <mergeCell ref="A9:A17"/>
    <mergeCell ref="A19:A22"/>
    <mergeCell ref="J9:J18"/>
    <mergeCell ref="J19:J22"/>
  </mergeCells>
  <pageMargins left="0.7" right="0.7" top="0.75" bottom="0.75" header="0.3" footer="0.3"/>
  <pageSetup paperSize="8" orientation="landscape" horizontalDpi="1200" verticalDpi="1200" r:id="rId1"/>
  <headerFooter>
    <oddHeader>&amp;C&amp;G</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S19"/>
  <sheetViews>
    <sheetView topLeftCell="B17" zoomScaleNormal="100" workbookViewId="0">
      <selection activeCell="J3" sqref="J3"/>
    </sheetView>
  </sheetViews>
  <sheetFormatPr defaultColWidth="10.5" defaultRowHeight="15.75" x14ac:dyDescent="0.25"/>
  <cols>
    <col min="1" max="1" width="15" customWidth="1"/>
    <col min="2" max="2" width="35" customWidth="1"/>
    <col min="3" max="3" width="3" customWidth="1"/>
    <col min="4" max="4" width="25" customWidth="1"/>
    <col min="5" max="5" width="3" customWidth="1"/>
    <col min="6" max="6" width="25" customWidth="1"/>
    <col min="7" max="7" width="3" customWidth="1"/>
    <col min="8" max="8" width="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465</v>
      </c>
    </row>
    <row r="3" spans="1:19" s="32" customFormat="1" ht="157.5" x14ac:dyDescent="0.25">
      <c r="A3" s="218" t="s">
        <v>466</v>
      </c>
      <c r="B3" s="310" t="s">
        <v>467</v>
      </c>
      <c r="D3" s="336" t="s">
        <v>857</v>
      </c>
      <c r="F3" s="50"/>
      <c r="H3" s="50"/>
      <c r="J3" s="238" t="s">
        <v>858</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2" customFormat="1" ht="31.5" x14ac:dyDescent="0.25">
      <c r="A7" s="218" t="s">
        <v>103</v>
      </c>
      <c r="B7" s="49" t="s">
        <v>468</v>
      </c>
      <c r="D7" s="10" t="s">
        <v>322</v>
      </c>
      <c r="F7" s="50"/>
      <c r="H7" s="50"/>
      <c r="J7" s="238"/>
    </row>
    <row r="8" spans="1:19" s="31" customFormat="1" ht="19.5" x14ac:dyDescent="0.25">
      <c r="A8" s="48"/>
      <c r="B8" s="40"/>
      <c r="D8" s="40"/>
      <c r="F8" s="40"/>
      <c r="H8" s="40"/>
      <c r="J8" s="41"/>
      <c r="L8" s="41"/>
      <c r="N8" s="41"/>
      <c r="P8" s="41"/>
      <c r="R8" s="41"/>
    </row>
    <row r="9" spans="1:19" s="9" customFormat="1" ht="47.25" x14ac:dyDescent="0.25">
      <c r="A9" s="365" t="s">
        <v>469</v>
      </c>
      <c r="B9" s="46" t="s">
        <v>470</v>
      </c>
      <c r="C9" s="240"/>
      <c r="D9" s="10" t="s">
        <v>537</v>
      </c>
      <c r="E9" s="240"/>
      <c r="F9" s="10" t="str">
        <f>IF(D9=[2]Lists!$K$4,"&lt; Input URL to data source &gt;",IF(D9=[2]Lists!$K$5,"&lt; Reference section in EITI Report or URL &gt;",IF(D9=[2]Lists!$K$6,"&lt; Reference evidence of non-applicability &gt;","")))</f>
        <v/>
      </c>
      <c r="G9" s="31"/>
      <c r="H9" s="10" t="str">
        <f>IF(F9=[2]Lists!$K$4,"&lt; Input URL to data source &gt;",IF(F9=[2]Lists!$K$5,"&lt; Reference section in EITI Report or URL &gt;",IF(F9=[2]Lists!$K$6,"&lt; Reference evidence of non-applicability &gt;","")))</f>
        <v/>
      </c>
      <c r="I9" s="31"/>
      <c r="J9" s="379"/>
      <c r="K9" s="31"/>
      <c r="L9" s="239"/>
      <c r="M9" s="31"/>
      <c r="N9" s="239"/>
      <c r="O9" s="31"/>
      <c r="P9" s="239"/>
      <c r="Q9" s="31"/>
      <c r="R9" s="239"/>
      <c r="S9" s="31"/>
    </row>
    <row r="10" spans="1:19" s="9" customFormat="1" ht="63" x14ac:dyDescent="0.25">
      <c r="A10" s="373"/>
      <c r="B10" s="329" t="s">
        <v>471</v>
      </c>
      <c r="C10" s="240"/>
      <c r="D10" s="10" t="s">
        <v>62</v>
      </c>
      <c r="E10" s="240"/>
      <c r="F10" s="10" t="s">
        <v>195</v>
      </c>
      <c r="G10" s="32"/>
      <c r="H10" s="10" t="s">
        <v>195</v>
      </c>
      <c r="I10" s="32"/>
      <c r="J10" s="380"/>
      <c r="K10" s="32"/>
      <c r="L10" s="239"/>
      <c r="M10" s="32"/>
      <c r="N10" s="239"/>
      <c r="O10" s="32"/>
      <c r="P10" s="239"/>
      <c r="Q10" s="32"/>
      <c r="R10" s="239"/>
      <c r="S10" s="32"/>
    </row>
    <row r="11" spans="1:19" s="9" customFormat="1" ht="94.5" x14ac:dyDescent="0.25">
      <c r="A11" s="373"/>
      <c r="B11" s="329" t="s">
        <v>472</v>
      </c>
      <c r="C11" s="240"/>
      <c r="D11" s="10" t="s">
        <v>105</v>
      </c>
      <c r="E11" s="240"/>
      <c r="F11" s="10"/>
      <c r="G11" s="32"/>
      <c r="H11" s="10"/>
      <c r="I11" s="32"/>
      <c r="J11" s="380"/>
      <c r="K11" s="32"/>
      <c r="L11" s="239"/>
      <c r="M11" s="32"/>
      <c r="N11" s="239"/>
      <c r="O11" s="32"/>
      <c r="P11" s="239"/>
      <c r="Q11" s="32"/>
      <c r="R11" s="239"/>
      <c r="S11" s="32"/>
    </row>
    <row r="12" spans="1:19" s="9" customFormat="1" ht="63" x14ac:dyDescent="0.25">
      <c r="A12" s="373"/>
      <c r="B12" s="329" t="s">
        <v>473</v>
      </c>
      <c r="C12" s="240"/>
      <c r="D12" s="10" t="s">
        <v>105</v>
      </c>
      <c r="E12" s="240"/>
      <c r="F12" s="10"/>
      <c r="G12" s="32"/>
      <c r="H12" s="10"/>
      <c r="I12" s="32"/>
      <c r="J12" s="380"/>
      <c r="K12" s="32"/>
      <c r="L12" s="239"/>
      <c r="M12" s="32"/>
      <c r="N12" s="239"/>
      <c r="O12" s="32"/>
      <c r="P12" s="239"/>
      <c r="Q12" s="32"/>
      <c r="R12" s="239"/>
      <c r="S12" s="32"/>
    </row>
    <row r="13" spans="1:19" s="9" customFormat="1" ht="94.5" x14ac:dyDescent="0.25">
      <c r="A13" s="373"/>
      <c r="B13" s="329" t="s">
        <v>474</v>
      </c>
      <c r="C13" s="240"/>
      <c r="D13" s="10" t="s">
        <v>105</v>
      </c>
      <c r="E13" s="240"/>
      <c r="F13" s="10"/>
      <c r="G13" s="32"/>
      <c r="H13" s="10"/>
      <c r="I13" s="32"/>
      <c r="J13" s="381"/>
      <c r="K13" s="32"/>
      <c r="L13" s="239"/>
      <c r="M13" s="32"/>
      <c r="N13" s="239"/>
      <c r="O13" s="32"/>
      <c r="P13" s="239"/>
      <c r="Q13" s="32"/>
      <c r="R13" s="239"/>
      <c r="S13" s="32"/>
    </row>
    <row r="14" spans="1:19" s="33" customFormat="1" x14ac:dyDescent="0.25">
      <c r="A14" s="67"/>
      <c r="B14" s="332"/>
    </row>
    <row r="15" spans="1:19" s="9" customFormat="1" ht="47.25" x14ac:dyDescent="0.25">
      <c r="A15" s="365" t="s">
        <v>475</v>
      </c>
      <c r="B15" s="319" t="s">
        <v>470</v>
      </c>
      <c r="C15" s="240"/>
      <c r="D15" s="10" t="s">
        <v>537</v>
      </c>
      <c r="E15" s="240"/>
      <c r="F15" s="10" t="str">
        <f>IF(D15=[2]Lists!$K$4,"&lt; Input URL to data source &gt;",IF(D15=[2]Lists!$K$5,"&lt; Reference section in EITI Report or URL &gt;",IF(D15=[2]Lists!$K$6,"&lt; Reference evidence of non-applicability &gt;","")))</f>
        <v/>
      </c>
      <c r="G15" s="31"/>
      <c r="H15" s="10" t="str">
        <f>IF(F15=[2]Lists!$K$4,"&lt; Input URL to data source &gt;",IF(F15=[2]Lists!$K$5,"&lt; Reference section in EITI Report or URL &gt;",IF(F15=[2]Lists!$K$6,"&lt; Reference evidence of non-applicability &gt;","")))</f>
        <v/>
      </c>
      <c r="I15" s="31"/>
      <c r="J15" s="379"/>
      <c r="K15" s="31"/>
      <c r="L15" s="239"/>
      <c r="M15" s="31"/>
      <c r="N15" s="239"/>
      <c r="O15" s="31"/>
      <c r="P15" s="239"/>
      <c r="Q15" s="31"/>
      <c r="R15" s="239"/>
      <c r="S15" s="31"/>
    </row>
    <row r="16" spans="1:19" s="9" customFormat="1" ht="63" x14ac:dyDescent="0.25">
      <c r="A16" s="373"/>
      <c r="B16" s="329" t="s">
        <v>471</v>
      </c>
      <c r="C16" s="240"/>
      <c r="D16" s="10" t="s">
        <v>62</v>
      </c>
      <c r="E16" s="240"/>
      <c r="F16" s="10" t="s">
        <v>195</v>
      </c>
      <c r="G16" s="32"/>
      <c r="H16" s="10" t="s">
        <v>195</v>
      </c>
      <c r="I16" s="32"/>
      <c r="J16" s="380"/>
      <c r="K16" s="32"/>
      <c r="L16" s="239"/>
      <c r="M16" s="32"/>
      <c r="N16" s="239"/>
      <c r="O16" s="32"/>
      <c r="P16" s="239"/>
      <c r="Q16" s="32"/>
      <c r="R16" s="239"/>
      <c r="S16" s="32"/>
    </row>
    <row r="17" spans="1:19" s="9" customFormat="1" ht="94.5" x14ac:dyDescent="0.25">
      <c r="A17" s="373"/>
      <c r="B17" s="329" t="s">
        <v>472</v>
      </c>
      <c r="C17" s="240"/>
      <c r="D17" s="10" t="s">
        <v>105</v>
      </c>
      <c r="E17" s="240"/>
      <c r="F17" s="10"/>
      <c r="G17" s="32"/>
      <c r="H17" s="10"/>
      <c r="I17" s="32"/>
      <c r="J17" s="380"/>
      <c r="K17" s="32"/>
      <c r="L17" s="239"/>
      <c r="M17" s="32"/>
      <c r="N17" s="239"/>
      <c r="O17" s="32"/>
      <c r="P17" s="239"/>
      <c r="Q17" s="32"/>
      <c r="R17" s="239"/>
      <c r="S17" s="32"/>
    </row>
    <row r="18" spans="1:19" s="9" customFormat="1" ht="63" x14ac:dyDescent="0.25">
      <c r="A18" s="373"/>
      <c r="B18" s="329" t="s">
        <v>473</v>
      </c>
      <c r="C18" s="240"/>
      <c r="D18" s="10" t="s">
        <v>105</v>
      </c>
      <c r="E18" s="240"/>
      <c r="F18" s="10"/>
      <c r="G18" s="32"/>
      <c r="H18" s="10"/>
      <c r="I18" s="32"/>
      <c r="J18" s="380"/>
      <c r="K18" s="32"/>
      <c r="L18" s="239"/>
      <c r="M18" s="32"/>
      <c r="N18" s="239"/>
      <c r="O18" s="32"/>
      <c r="P18" s="239"/>
      <c r="Q18" s="32"/>
      <c r="R18" s="239"/>
      <c r="S18" s="32"/>
    </row>
    <row r="19" spans="1:19" s="12" customFormat="1" ht="94.5" x14ac:dyDescent="0.25">
      <c r="A19" s="422"/>
      <c r="B19" s="333" t="s">
        <v>474</v>
      </c>
      <c r="C19" s="255"/>
      <c r="D19" s="13" t="s">
        <v>105</v>
      </c>
      <c r="E19" s="255"/>
      <c r="F19" s="13"/>
      <c r="G19" s="54"/>
      <c r="H19" s="13"/>
      <c r="I19" s="54"/>
      <c r="J19" s="381"/>
      <c r="K19" s="54"/>
      <c r="L19" s="272"/>
      <c r="M19" s="54"/>
      <c r="N19" s="272"/>
      <c r="O19" s="54"/>
      <c r="P19" s="272"/>
      <c r="Q19" s="54"/>
      <c r="R19" s="272"/>
      <c r="S19" s="54"/>
    </row>
  </sheetData>
  <mergeCells count="4">
    <mergeCell ref="A9:A13"/>
    <mergeCell ref="A15:A19"/>
    <mergeCell ref="J9:J13"/>
    <mergeCell ref="J15:J19"/>
  </mergeCells>
  <pageMargins left="0.7" right="0.7" top="0.75" bottom="0.75" header="0.3" footer="0.3"/>
  <pageSetup paperSize="8" orientation="landscape" horizontalDpi="1200" verticalDpi="1200" r:id="rId1"/>
  <headerFooter>
    <oddHeader>&amp;C&amp;G</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S22"/>
  <sheetViews>
    <sheetView topLeftCell="A8" zoomScale="90" zoomScaleNormal="90" workbookViewId="0">
      <selection activeCell="B3" sqref="B3"/>
    </sheetView>
  </sheetViews>
  <sheetFormatPr defaultColWidth="10.5" defaultRowHeight="15.75" x14ac:dyDescent="0.25"/>
  <cols>
    <col min="1" max="1" width="22" style="37" customWidth="1"/>
    <col min="2" max="2" width="33.5" customWidth="1"/>
    <col min="3" max="3" width="3.25" customWidth="1"/>
    <col min="4" max="4" width="25.125" customWidth="1"/>
    <col min="5" max="5" width="3.25" customWidth="1"/>
    <col min="6" max="6" width="25" customWidth="1"/>
    <col min="7" max="7" width="3.25" customWidth="1"/>
    <col min="8" max="8" width="25"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476</v>
      </c>
    </row>
    <row r="3" spans="1:19" s="32" customFormat="1" ht="126" x14ac:dyDescent="0.25">
      <c r="A3" s="218" t="s">
        <v>477</v>
      </c>
      <c r="B3" s="49" t="s">
        <v>478</v>
      </c>
      <c r="D3" s="10" t="s">
        <v>600</v>
      </c>
      <c r="F3" s="50"/>
      <c r="H3" s="50"/>
      <c r="J3" s="238"/>
      <c r="L3" s="239"/>
      <c r="N3" s="239"/>
      <c r="P3" s="239"/>
      <c r="R3" s="239"/>
    </row>
    <row r="4" spans="1:19" s="31" customFormat="1" ht="19.5" x14ac:dyDescent="0.25">
      <c r="A4" s="60"/>
      <c r="B4" s="40"/>
      <c r="D4" s="40"/>
      <c r="F4" s="40"/>
      <c r="H4" s="40"/>
      <c r="J4" s="41"/>
      <c r="L4" s="41"/>
      <c r="N4" s="41"/>
      <c r="P4" s="41"/>
      <c r="R4" s="41"/>
    </row>
    <row r="5" spans="1:19" s="45" customFormat="1" ht="117" x14ac:dyDescent="0.25">
      <c r="A5" s="59"/>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60"/>
      <c r="B6" s="40"/>
      <c r="D6" s="40"/>
      <c r="F6" s="40"/>
      <c r="H6" s="40"/>
      <c r="J6" s="41"/>
      <c r="L6" s="41"/>
      <c r="N6" s="41"/>
      <c r="P6" s="41"/>
      <c r="R6" s="41"/>
    </row>
    <row r="7" spans="1:19" s="9" customFormat="1" ht="141.75" x14ac:dyDescent="0.25">
      <c r="A7" s="61"/>
      <c r="B7" s="58" t="s">
        <v>479</v>
      </c>
      <c r="C7" s="240"/>
      <c r="D7" s="10" t="s">
        <v>561</v>
      </c>
      <c r="E7" s="240"/>
      <c r="F7" s="10" t="s">
        <v>724</v>
      </c>
      <c r="G7" s="31"/>
      <c r="H7" s="10" t="s">
        <v>599</v>
      </c>
      <c r="I7" s="31"/>
      <c r="J7" s="379"/>
      <c r="K7" s="31"/>
      <c r="L7" s="239"/>
      <c r="M7" s="31"/>
      <c r="N7" s="239"/>
      <c r="O7" s="31"/>
      <c r="P7" s="239"/>
      <c r="Q7" s="31"/>
      <c r="R7" s="239"/>
      <c r="S7" s="31"/>
    </row>
    <row r="8" spans="1:19" s="9" customFormat="1" ht="47.25" x14ac:dyDescent="0.25">
      <c r="A8" s="61"/>
      <c r="B8" s="46" t="s">
        <v>480</v>
      </c>
      <c r="C8" s="240"/>
      <c r="D8" s="290">
        <v>216876000</v>
      </c>
      <c r="E8" s="240"/>
      <c r="F8" s="10" t="s">
        <v>195</v>
      </c>
      <c r="G8" s="32"/>
      <c r="H8" s="10" t="s">
        <v>599</v>
      </c>
      <c r="I8" s="32"/>
      <c r="J8" s="380"/>
      <c r="K8" s="32"/>
      <c r="L8" s="239"/>
      <c r="M8" s="32"/>
      <c r="N8" s="239"/>
      <c r="O8" s="32"/>
      <c r="P8" s="239"/>
      <c r="Q8" s="32"/>
      <c r="R8" s="239"/>
      <c r="S8" s="32"/>
    </row>
    <row r="9" spans="1:19" s="9" customFormat="1" ht="31.5" x14ac:dyDescent="0.25">
      <c r="A9" s="61"/>
      <c r="B9" s="18" t="s">
        <v>481</v>
      </c>
      <c r="C9" s="240"/>
      <c r="D9" s="10" t="s">
        <v>593</v>
      </c>
      <c r="E9" s="240"/>
      <c r="F9" s="10" t="s">
        <v>195</v>
      </c>
      <c r="G9" s="31"/>
      <c r="H9" s="10" t="s">
        <v>195</v>
      </c>
      <c r="I9" s="31"/>
      <c r="J9" s="380"/>
      <c r="K9" s="31"/>
      <c r="L9" s="239"/>
      <c r="M9" s="31"/>
      <c r="N9" s="239"/>
      <c r="O9" s="31"/>
      <c r="P9" s="239"/>
      <c r="Q9" s="31"/>
      <c r="R9" s="239"/>
      <c r="S9" s="31"/>
    </row>
    <row r="10" spans="1:19" s="9" customFormat="1" x14ac:dyDescent="0.25">
      <c r="A10" s="61"/>
      <c r="B10" s="55" t="s">
        <v>482</v>
      </c>
      <c r="C10" s="240"/>
      <c r="D10" s="292">
        <v>5076703010000</v>
      </c>
      <c r="E10" s="240"/>
      <c r="F10" s="10" t="s">
        <v>195</v>
      </c>
      <c r="G10" s="32"/>
      <c r="H10" s="10" t="s">
        <v>599</v>
      </c>
      <c r="I10" s="32"/>
      <c r="J10" s="380"/>
      <c r="K10" s="32"/>
      <c r="L10" s="239"/>
      <c r="M10" s="32"/>
      <c r="N10" s="239"/>
      <c r="O10" s="32"/>
      <c r="P10" s="239"/>
      <c r="Q10" s="32"/>
      <c r="R10" s="239"/>
      <c r="S10" s="32"/>
    </row>
    <row r="11" spans="1:19" s="9" customFormat="1" ht="19.5" x14ac:dyDescent="0.25">
      <c r="A11" s="61"/>
      <c r="B11" s="55" t="s">
        <v>483</v>
      </c>
      <c r="C11" s="240"/>
      <c r="D11" s="292">
        <v>36190903835</v>
      </c>
      <c r="E11" s="240"/>
      <c r="F11" s="10" t="s">
        <v>195</v>
      </c>
      <c r="G11" s="31"/>
      <c r="H11" s="10" t="s">
        <v>602</v>
      </c>
      <c r="I11" s="31"/>
      <c r="J11" s="380"/>
      <c r="K11" s="31"/>
      <c r="L11" s="239"/>
      <c r="M11" s="31"/>
      <c r="N11" s="239"/>
      <c r="O11" s="31"/>
      <c r="P11" s="239"/>
      <c r="Q11" s="31"/>
      <c r="R11" s="239"/>
      <c r="S11" s="31"/>
    </row>
    <row r="12" spans="1:19" s="9" customFormat="1" x14ac:dyDescent="0.25">
      <c r="A12" s="61"/>
      <c r="B12" s="55" t="s">
        <v>484</v>
      </c>
      <c r="C12" s="240"/>
      <c r="D12" s="292">
        <v>1295410200000</v>
      </c>
      <c r="E12" s="240"/>
      <c r="F12" s="10" t="s">
        <v>195</v>
      </c>
      <c r="G12" s="33"/>
      <c r="H12" s="10" t="s">
        <v>602</v>
      </c>
      <c r="I12" s="33"/>
      <c r="J12" s="380"/>
      <c r="K12" s="33"/>
      <c r="L12" s="239"/>
      <c r="M12" s="33"/>
      <c r="N12" s="239"/>
      <c r="O12" s="33"/>
      <c r="P12" s="239"/>
      <c r="Q12" s="33"/>
      <c r="R12" s="239"/>
      <c r="S12" s="33"/>
    </row>
    <row r="13" spans="1:19" s="9" customFormat="1" x14ac:dyDescent="0.25">
      <c r="A13" s="61"/>
      <c r="B13" s="55" t="s">
        <v>485</v>
      </c>
      <c r="C13" s="240"/>
      <c r="D13" s="290">
        <v>4043300000</v>
      </c>
      <c r="E13" s="240"/>
      <c r="F13" s="10" t="s">
        <v>195</v>
      </c>
      <c r="G13" s="33"/>
      <c r="H13" s="10" t="s">
        <v>603</v>
      </c>
      <c r="I13" s="33"/>
      <c r="J13" s="380"/>
      <c r="K13" s="33"/>
      <c r="L13" s="239"/>
      <c r="M13" s="33"/>
      <c r="N13" s="239"/>
      <c r="O13" s="33"/>
      <c r="P13" s="239"/>
      <c r="Q13" s="33"/>
      <c r="R13" s="239"/>
      <c r="S13" s="33"/>
    </row>
    <row r="14" spans="1:19" s="9" customFormat="1" x14ac:dyDescent="0.25">
      <c r="A14" s="61"/>
      <c r="B14" s="55" t="s">
        <v>486</v>
      </c>
      <c r="C14" s="240"/>
      <c r="D14" s="290">
        <v>21490000000</v>
      </c>
      <c r="E14" s="240"/>
      <c r="F14" s="10" t="s">
        <v>195</v>
      </c>
      <c r="G14" s="33"/>
      <c r="H14" s="10" t="s">
        <v>603</v>
      </c>
      <c r="I14" s="33"/>
      <c r="J14" s="380"/>
      <c r="K14" s="33"/>
      <c r="L14" s="239"/>
      <c r="M14" s="33"/>
      <c r="N14" s="239"/>
      <c r="O14" s="33"/>
      <c r="P14" s="239"/>
      <c r="Q14" s="33"/>
      <c r="R14" s="239"/>
      <c r="S14" s="33"/>
    </row>
    <row r="15" spans="1:19" s="9" customFormat="1" x14ac:dyDescent="0.25">
      <c r="A15" s="61"/>
      <c r="B15" s="55" t="s">
        <v>487</v>
      </c>
      <c r="C15" s="240"/>
      <c r="D15" s="10" t="s">
        <v>593</v>
      </c>
      <c r="E15" s="240"/>
      <c r="F15" s="10" t="s">
        <v>488</v>
      </c>
      <c r="G15" s="33"/>
      <c r="H15" s="10" t="s">
        <v>488</v>
      </c>
      <c r="I15" s="33"/>
      <c r="J15" s="380"/>
      <c r="K15" s="33"/>
      <c r="L15" s="239"/>
      <c r="M15" s="33"/>
      <c r="N15" s="239"/>
      <c r="O15" s="33"/>
      <c r="P15" s="239"/>
      <c r="Q15" s="33"/>
      <c r="R15" s="239"/>
      <c r="S15" s="33"/>
    </row>
    <row r="16" spans="1:19" s="9" customFormat="1" x14ac:dyDescent="0.25">
      <c r="A16" s="61"/>
      <c r="B16" s="55" t="s">
        <v>489</v>
      </c>
      <c r="C16" s="240"/>
      <c r="D16" s="10" t="s">
        <v>593</v>
      </c>
      <c r="E16" s="240"/>
      <c r="F16" s="10" t="s">
        <v>488</v>
      </c>
      <c r="G16" s="33"/>
      <c r="H16" s="10" t="s">
        <v>488</v>
      </c>
      <c r="I16" s="33"/>
      <c r="J16" s="380"/>
      <c r="K16" s="33"/>
      <c r="L16" s="239"/>
      <c r="M16" s="33"/>
      <c r="N16" s="239"/>
      <c r="O16" s="33"/>
      <c r="P16" s="239"/>
      <c r="Q16" s="33"/>
      <c r="R16" s="239"/>
      <c r="S16" s="33"/>
    </row>
    <row r="17" spans="1:19" s="9" customFormat="1" x14ac:dyDescent="0.25">
      <c r="A17" s="61"/>
      <c r="B17" s="55" t="s">
        <v>490</v>
      </c>
      <c r="C17" s="240"/>
      <c r="D17" s="290">
        <v>13413</v>
      </c>
      <c r="E17" s="240"/>
      <c r="F17" s="10" t="s">
        <v>488</v>
      </c>
      <c r="G17" s="33"/>
      <c r="H17" s="10" t="s">
        <v>604</v>
      </c>
      <c r="I17" s="33"/>
      <c r="J17" s="380"/>
      <c r="K17" s="33"/>
      <c r="L17" s="239"/>
      <c r="M17" s="33"/>
      <c r="N17" s="239"/>
      <c r="O17" s="33"/>
      <c r="P17" s="239"/>
      <c r="Q17" s="33"/>
      <c r="R17" s="239"/>
      <c r="S17" s="33"/>
    </row>
    <row r="18" spans="1:19" s="9" customFormat="1" x14ac:dyDescent="0.25">
      <c r="A18" s="61"/>
      <c r="B18" s="55" t="s">
        <v>491</v>
      </c>
      <c r="C18" s="240"/>
      <c r="D18" s="290">
        <v>8995983</v>
      </c>
      <c r="E18" s="240"/>
      <c r="F18" s="10" t="s">
        <v>488</v>
      </c>
      <c r="G18" s="33"/>
      <c r="H18" s="10" t="s">
        <v>604</v>
      </c>
      <c r="I18" s="33"/>
      <c r="J18" s="380"/>
      <c r="K18" s="33"/>
      <c r="L18" s="239"/>
      <c r="M18" s="33"/>
      <c r="N18" s="239"/>
      <c r="O18" s="33"/>
      <c r="P18" s="239"/>
      <c r="Q18" s="33"/>
      <c r="R18" s="239"/>
      <c r="S18" s="33"/>
    </row>
    <row r="19" spans="1:19" s="9" customFormat="1" x14ac:dyDescent="0.25">
      <c r="A19" s="61"/>
      <c r="B19" s="55" t="s">
        <v>492</v>
      </c>
      <c r="C19" s="240"/>
      <c r="D19" s="290">
        <v>245800000</v>
      </c>
      <c r="E19" s="240"/>
      <c r="F19" s="10" t="s">
        <v>195</v>
      </c>
      <c r="G19" s="33"/>
      <c r="H19" s="10" t="s">
        <v>605</v>
      </c>
      <c r="I19" s="33"/>
      <c r="J19" s="380"/>
      <c r="K19" s="33"/>
      <c r="L19" s="239"/>
      <c r="M19" s="33"/>
      <c r="N19" s="239"/>
      <c r="O19" s="33"/>
      <c r="P19" s="239"/>
      <c r="Q19" s="33"/>
      <c r="R19" s="239"/>
      <c r="S19" s="33"/>
    </row>
    <row r="20" spans="1:19" s="9" customFormat="1" x14ac:dyDescent="0.25">
      <c r="A20" s="61"/>
      <c r="B20" s="55" t="s">
        <v>493</v>
      </c>
      <c r="C20" s="240"/>
      <c r="D20" s="290">
        <v>5575300000</v>
      </c>
      <c r="E20" s="240"/>
      <c r="F20" s="10" t="s">
        <v>195</v>
      </c>
      <c r="G20" s="33"/>
      <c r="H20" s="10" t="s">
        <v>605</v>
      </c>
      <c r="I20" s="33"/>
      <c r="J20" s="380"/>
      <c r="K20" s="33"/>
      <c r="L20" s="239"/>
      <c r="M20" s="33"/>
      <c r="N20" s="239"/>
      <c r="O20" s="33"/>
      <c r="P20" s="239"/>
      <c r="Q20" s="33"/>
      <c r="R20" s="239"/>
      <c r="S20" s="33"/>
    </row>
    <row r="21" spans="1:19" s="9" customFormat="1" ht="267.75" x14ac:dyDescent="0.25">
      <c r="A21" s="61"/>
      <c r="B21" s="334" t="s">
        <v>494</v>
      </c>
      <c r="C21" s="240"/>
      <c r="D21" s="10" t="s">
        <v>561</v>
      </c>
      <c r="E21" s="240"/>
      <c r="F21" s="10" t="s">
        <v>668</v>
      </c>
      <c r="G21" s="31"/>
      <c r="H21" s="10" t="s">
        <v>725</v>
      </c>
      <c r="I21" s="31"/>
      <c r="J21" s="381"/>
      <c r="K21" s="31"/>
      <c r="L21" s="239"/>
      <c r="M21" s="31"/>
      <c r="N21" s="239"/>
      <c r="O21" s="31"/>
      <c r="P21" s="239"/>
      <c r="Q21" s="31"/>
      <c r="R21" s="239"/>
      <c r="S21" s="31"/>
    </row>
    <row r="22" spans="1:19" s="11" customFormat="1" x14ac:dyDescent="0.25">
      <c r="A22" s="74"/>
    </row>
  </sheetData>
  <mergeCells count="1">
    <mergeCell ref="J7:J21"/>
  </mergeCells>
  <hyperlinks>
    <hyperlink ref="B8" r:id="rId1" xr:uid="{00000000-0004-0000-1C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23"/>
  <sheetViews>
    <sheetView topLeftCell="A10" zoomScale="90" zoomScaleNormal="90" zoomScalePageLayoutView="80" workbookViewId="0">
      <selection activeCell="F10" sqref="F10"/>
    </sheetView>
  </sheetViews>
  <sheetFormatPr defaultColWidth="10.5" defaultRowHeight="15.75" x14ac:dyDescent="0.25"/>
  <cols>
    <col min="1" max="1" width="14" style="37" customWidth="1"/>
    <col min="2" max="2" width="48" customWidth="1"/>
    <col min="3" max="3" width="3" customWidth="1"/>
    <col min="4" max="4" width="28.25" customWidth="1"/>
    <col min="5" max="5" width="3" customWidth="1"/>
    <col min="6" max="6" width="35.75" customWidth="1"/>
    <col min="7" max="7" width="3" customWidth="1"/>
    <col min="8" max="8" width="35.75" customWidth="1"/>
    <col min="9" max="9" width="3" customWidth="1"/>
    <col min="10" max="10" width="39"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1" t="s">
        <v>77</v>
      </c>
      <c r="F1" t="s">
        <v>730</v>
      </c>
    </row>
    <row r="3" spans="1:19" s="32" customFormat="1" ht="110.25" x14ac:dyDescent="0.25">
      <c r="A3" s="218" t="s">
        <v>78</v>
      </c>
      <c r="B3" s="49" t="s">
        <v>79</v>
      </c>
      <c r="D3" s="336" t="s">
        <v>787</v>
      </c>
      <c r="F3" s="50"/>
      <c r="H3" s="50"/>
      <c r="J3" s="238"/>
      <c r="L3" s="239"/>
      <c r="N3" s="239"/>
      <c r="P3" s="239"/>
      <c r="R3" s="239"/>
    </row>
    <row r="4" spans="1:19" s="32" customFormat="1" x14ac:dyDescent="0.25">
      <c r="A4" s="218"/>
      <c r="B4" s="49"/>
      <c r="D4" s="75"/>
      <c r="F4" s="75"/>
      <c r="H4" s="75"/>
      <c r="J4" s="240"/>
      <c r="L4" s="240"/>
      <c r="N4" s="240"/>
      <c r="P4" s="240"/>
      <c r="R4" s="240"/>
    </row>
    <row r="5" spans="1:19" s="45" customFormat="1" ht="117" x14ac:dyDescent="0.25">
      <c r="A5" s="59"/>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60"/>
      <c r="B6" s="40"/>
      <c r="D6" s="40"/>
      <c r="F6" s="40"/>
      <c r="H6" s="40"/>
      <c r="J6" s="41"/>
      <c r="L6" s="41"/>
      <c r="N6" s="41"/>
      <c r="P6" s="41"/>
      <c r="R6" s="41"/>
    </row>
    <row r="7" spans="1:19" s="9" customFormat="1" x14ac:dyDescent="0.25">
      <c r="A7" s="365" t="s">
        <v>89</v>
      </c>
      <c r="B7" s="55" t="s">
        <v>90</v>
      </c>
      <c r="C7" s="240"/>
      <c r="D7" s="24"/>
      <c r="E7" s="240"/>
      <c r="F7" s="24"/>
      <c r="G7" s="240"/>
      <c r="H7" s="24"/>
      <c r="I7" s="240"/>
      <c r="J7" s="240"/>
      <c r="K7" s="241"/>
      <c r="L7" s="241"/>
      <c r="M7" s="241"/>
      <c r="N7" s="241"/>
      <c r="O7" s="241"/>
      <c r="P7" s="241"/>
      <c r="Q7" s="241"/>
      <c r="R7" s="241"/>
      <c r="S7" s="241"/>
    </row>
    <row r="8" spans="1:19" s="9" customFormat="1" ht="31.5" x14ac:dyDescent="0.25">
      <c r="A8" s="366"/>
      <c r="B8" s="56" t="s">
        <v>91</v>
      </c>
      <c r="C8" s="240"/>
      <c r="D8" s="10" t="s">
        <v>551</v>
      </c>
      <c r="E8" s="240"/>
      <c r="F8" s="423" t="s">
        <v>543</v>
      </c>
      <c r="G8" s="242"/>
      <c r="H8" s="288" t="s">
        <v>544</v>
      </c>
      <c r="I8" s="240"/>
      <c r="J8" s="425" t="s">
        <v>786</v>
      </c>
      <c r="K8" s="31"/>
      <c r="L8" s="239"/>
      <c r="M8" s="31"/>
      <c r="N8" s="239"/>
      <c r="O8" s="31"/>
      <c r="P8" s="239"/>
      <c r="Q8" s="31"/>
      <c r="R8" s="239"/>
      <c r="S8" s="31"/>
    </row>
    <row r="9" spans="1:19" s="9" customFormat="1" ht="31.5" x14ac:dyDescent="0.25">
      <c r="A9" s="366"/>
      <c r="B9" s="56" t="s">
        <v>94</v>
      </c>
      <c r="C9" s="240"/>
      <c r="D9" s="10" t="s">
        <v>551</v>
      </c>
      <c r="E9" s="240"/>
      <c r="F9" s="424" t="s">
        <v>543</v>
      </c>
      <c r="G9" s="240"/>
      <c r="H9" s="84" t="s">
        <v>545</v>
      </c>
      <c r="I9" s="240"/>
      <c r="J9" s="426"/>
      <c r="K9" s="32"/>
      <c r="L9" s="239"/>
      <c r="M9" s="32"/>
      <c r="N9" s="239"/>
      <c r="O9" s="32"/>
      <c r="P9" s="239"/>
      <c r="Q9" s="32"/>
      <c r="R9" s="239"/>
      <c r="S9" s="32"/>
    </row>
    <row r="10" spans="1:19" s="9" customFormat="1" ht="110.25" x14ac:dyDescent="0.25">
      <c r="A10" s="366"/>
      <c r="B10" s="56" t="s">
        <v>95</v>
      </c>
      <c r="C10" s="240"/>
      <c r="D10" s="10" t="s">
        <v>551</v>
      </c>
      <c r="E10" s="240"/>
      <c r="F10" s="84" t="s">
        <v>547</v>
      </c>
      <c r="G10" s="240"/>
      <c r="H10" s="84" t="s">
        <v>546</v>
      </c>
      <c r="I10" s="240"/>
      <c r="J10" s="426"/>
      <c r="K10" s="31"/>
      <c r="L10" s="239"/>
      <c r="M10" s="31"/>
      <c r="N10" s="239"/>
      <c r="O10" s="31"/>
      <c r="P10" s="239"/>
      <c r="Q10" s="31"/>
      <c r="R10" s="239"/>
      <c r="S10" s="31"/>
    </row>
    <row r="11" spans="1:19" s="9" customFormat="1" ht="31.5" x14ac:dyDescent="0.25">
      <c r="A11" s="366"/>
      <c r="B11" s="56" t="s">
        <v>96</v>
      </c>
      <c r="C11" s="240"/>
      <c r="D11" s="10" t="s">
        <v>551</v>
      </c>
      <c r="E11" s="240"/>
      <c r="F11" s="84" t="s">
        <v>548</v>
      </c>
      <c r="G11" s="240"/>
      <c r="H11" s="84" t="s">
        <v>549</v>
      </c>
      <c r="I11" s="240"/>
      <c r="J11" s="426"/>
      <c r="K11" s="241"/>
      <c r="L11" s="239"/>
      <c r="M11" s="241"/>
      <c r="N11" s="239"/>
      <c r="O11" s="241"/>
      <c r="P11" s="239"/>
      <c r="Q11" s="241"/>
      <c r="R11" s="239"/>
      <c r="S11" s="241"/>
    </row>
    <row r="12" spans="1:19" s="33" customFormat="1" ht="78.75" x14ac:dyDescent="0.25">
      <c r="A12" s="366"/>
      <c r="B12" s="289" t="s">
        <v>97</v>
      </c>
      <c r="D12" s="10" t="s">
        <v>555</v>
      </c>
      <c r="E12" s="240"/>
      <c r="F12" s="288" t="s">
        <v>556</v>
      </c>
      <c r="H12" s="84" t="s">
        <v>557</v>
      </c>
      <c r="I12" s="240"/>
      <c r="J12" s="426"/>
      <c r="K12" s="241"/>
      <c r="L12" s="239"/>
      <c r="M12" s="241"/>
      <c r="N12" s="239"/>
      <c r="O12" s="241"/>
      <c r="P12" s="239"/>
      <c r="Q12" s="241"/>
      <c r="R12" s="239"/>
      <c r="S12" s="241"/>
    </row>
    <row r="13" spans="1:19" s="33" customFormat="1" ht="47.25" x14ac:dyDescent="0.25">
      <c r="A13" s="366"/>
      <c r="B13" s="56" t="s">
        <v>98</v>
      </c>
      <c r="D13" s="10" t="s">
        <v>551</v>
      </c>
      <c r="E13" s="240"/>
      <c r="F13" s="84" t="s">
        <v>550</v>
      </c>
      <c r="H13" s="84" t="s">
        <v>552</v>
      </c>
      <c r="I13" s="240"/>
      <c r="J13" s="427"/>
      <c r="K13" s="241"/>
      <c r="L13" s="239"/>
      <c r="M13" s="241"/>
      <c r="N13" s="239"/>
      <c r="O13" s="241"/>
      <c r="P13" s="239"/>
      <c r="Q13" s="241"/>
      <c r="R13" s="239"/>
      <c r="S13" s="241"/>
    </row>
    <row r="14" spans="1:19" s="33" customFormat="1" ht="16.149999999999999" customHeight="1" x14ac:dyDescent="0.25">
      <c r="A14" s="73"/>
      <c r="B14" s="56"/>
      <c r="L14" s="240"/>
      <c r="N14" s="240"/>
      <c r="P14" s="240"/>
      <c r="R14" s="240"/>
    </row>
    <row r="15" spans="1:19" s="33" customFormat="1" x14ac:dyDescent="0.25">
      <c r="A15" s="365" t="s">
        <v>99</v>
      </c>
      <c r="B15" s="55" t="s">
        <v>90</v>
      </c>
      <c r="C15" s="240"/>
      <c r="D15" s="24"/>
      <c r="E15" s="240"/>
      <c r="F15" s="24"/>
      <c r="G15" s="240"/>
      <c r="H15" s="24"/>
      <c r="I15" s="240"/>
      <c r="J15" s="240"/>
      <c r="L15" s="240"/>
      <c r="N15" s="240"/>
      <c r="P15" s="240"/>
      <c r="R15" s="240"/>
    </row>
    <row r="16" spans="1:19" s="33" customFormat="1" ht="47.25" x14ac:dyDescent="0.25">
      <c r="A16" s="366"/>
      <c r="B16" s="56" t="s">
        <v>91</v>
      </c>
      <c r="C16" s="240"/>
      <c r="D16" s="10" t="s">
        <v>551</v>
      </c>
      <c r="E16" s="240"/>
      <c r="F16" s="288" t="s">
        <v>550</v>
      </c>
      <c r="G16" s="240"/>
      <c r="H16" s="84" t="s">
        <v>553</v>
      </c>
      <c r="I16" s="240"/>
      <c r="J16" s="428" t="s">
        <v>785</v>
      </c>
      <c r="L16" s="239"/>
      <c r="N16" s="239"/>
      <c r="P16" s="239"/>
      <c r="R16" s="239"/>
    </row>
    <row r="17" spans="1:18" s="33" customFormat="1" ht="47.25" x14ac:dyDescent="0.25">
      <c r="A17" s="366"/>
      <c r="B17" s="56" t="s">
        <v>94</v>
      </c>
      <c r="C17" s="240"/>
      <c r="D17" s="10" t="s">
        <v>551</v>
      </c>
      <c r="E17" s="240"/>
      <c r="F17" s="84" t="s">
        <v>550</v>
      </c>
      <c r="G17" s="240"/>
      <c r="H17" s="84" t="s">
        <v>554</v>
      </c>
      <c r="I17" s="240"/>
      <c r="J17" s="429"/>
      <c r="L17" s="239"/>
      <c r="N17" s="239"/>
      <c r="P17" s="239"/>
      <c r="R17" s="239"/>
    </row>
    <row r="18" spans="1:18" s="33" customFormat="1" ht="47.25" x14ac:dyDescent="0.25">
      <c r="A18" s="366"/>
      <c r="B18" s="56" t="s">
        <v>95</v>
      </c>
      <c r="C18" s="240"/>
      <c r="D18" s="10" t="s">
        <v>551</v>
      </c>
      <c r="E18" s="240"/>
      <c r="F18" s="84" t="s">
        <v>550</v>
      </c>
      <c r="G18" s="240"/>
      <c r="H18" s="84" t="s">
        <v>553</v>
      </c>
      <c r="I18" s="240"/>
      <c r="J18" s="429"/>
      <c r="L18" s="239"/>
      <c r="N18" s="239"/>
      <c r="P18" s="239"/>
      <c r="R18" s="239"/>
    </row>
    <row r="19" spans="1:18" s="33" customFormat="1" ht="47.25" x14ac:dyDescent="0.25">
      <c r="A19" s="366"/>
      <c r="B19" s="56" t="s">
        <v>96</v>
      </c>
      <c r="C19" s="240"/>
      <c r="D19" s="10" t="s">
        <v>551</v>
      </c>
      <c r="E19" s="240"/>
      <c r="F19" s="84" t="s">
        <v>550</v>
      </c>
      <c r="G19" s="240"/>
      <c r="H19" s="84" t="s">
        <v>93</v>
      </c>
      <c r="I19" s="240"/>
      <c r="J19" s="429"/>
      <c r="L19" s="239"/>
      <c r="N19" s="239"/>
      <c r="P19" s="239"/>
      <c r="R19" s="239"/>
    </row>
    <row r="20" spans="1:18" s="33" customFormat="1" ht="78.75" x14ac:dyDescent="0.25">
      <c r="A20" s="366"/>
      <c r="B20" s="56" t="s">
        <v>97</v>
      </c>
      <c r="D20" s="10" t="s">
        <v>555</v>
      </c>
      <c r="E20" s="240"/>
      <c r="F20" s="288" t="s">
        <v>556</v>
      </c>
      <c r="H20" s="84" t="s">
        <v>557</v>
      </c>
      <c r="I20" s="240"/>
      <c r="J20" s="429"/>
      <c r="L20" s="239"/>
      <c r="N20" s="239"/>
      <c r="P20" s="239"/>
      <c r="R20" s="239"/>
    </row>
    <row r="21" spans="1:18" s="33" customFormat="1" ht="97.5" customHeight="1" x14ac:dyDescent="0.25">
      <c r="A21" s="366"/>
      <c r="B21" s="56" t="s">
        <v>98</v>
      </c>
      <c r="D21" s="10" t="s">
        <v>551</v>
      </c>
      <c r="E21" s="240"/>
      <c r="F21" s="84" t="s">
        <v>550</v>
      </c>
      <c r="H21" s="84" t="s">
        <v>558</v>
      </c>
      <c r="I21" s="240"/>
      <c r="J21" s="430"/>
      <c r="L21" s="239"/>
      <c r="N21" s="239"/>
      <c r="P21" s="239"/>
      <c r="R21" s="239"/>
    </row>
    <row r="22" spans="1:18" s="33" customFormat="1" x14ac:dyDescent="0.25">
      <c r="A22" s="73"/>
    </row>
    <row r="23" spans="1:18" s="11" customFormat="1" x14ac:dyDescent="0.25">
      <c r="A23" s="74"/>
    </row>
  </sheetData>
  <mergeCells count="4">
    <mergeCell ref="A7:A13"/>
    <mergeCell ref="A15:A21"/>
    <mergeCell ref="J8:J13"/>
    <mergeCell ref="J16:J21"/>
  </mergeCells>
  <hyperlinks>
    <hyperlink ref="H8" r:id="rId1" display="https://eitird.mem.gob.do/informe-eiti-rd/regulacion-del-sector-extractivo/" xr:uid="{45CE1F29-24B7-4851-B4FE-55D3D73BFDC7}"/>
    <hyperlink ref="F12" r:id="rId2" display="https://dgii.gov.do/transparencia/reembolsosTributarios/Paginas/default.aspx " xr:uid="{4D24F1FE-71E2-419B-8EFA-33F36DBCDEC0}"/>
    <hyperlink ref="F16" r:id="rId3" xr:uid="{0F91F02C-57FF-42F9-BE89-A2A1B504226E}"/>
    <hyperlink ref="F20" r:id="rId4" display="https://dgii.gov.do/transparencia/reembolsosTributarios/Paginas/default.aspx " xr:uid="{1387B6E1-20BB-4ACC-84B7-4708C9906733}"/>
  </hyperlinks>
  <pageMargins left="0.7" right="0.7" top="0.75" bottom="0.75" header="0.3" footer="0.3"/>
  <pageSetup paperSize="8" orientation="landscape" horizontalDpi="1200" verticalDpi="1200" r:id="rId5"/>
  <headerFooter>
    <oddHeader>&amp;C&amp;G</oddHeader>
  </headerFooter>
  <legacyDrawingHF r:id="rId6"/>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S13"/>
  <sheetViews>
    <sheetView zoomScale="70" zoomScaleNormal="70" workbookViewId="0">
      <selection activeCell="J7" sqref="J7"/>
    </sheetView>
  </sheetViews>
  <sheetFormatPr defaultColWidth="10.5" defaultRowHeight="15.75" x14ac:dyDescent="0.25"/>
  <cols>
    <col min="1" max="1" width="14.25" customWidth="1"/>
    <col min="2" max="2" width="42.25" customWidth="1"/>
    <col min="3" max="3" width="3" customWidth="1"/>
    <col min="4" max="4" width="24" customWidth="1"/>
    <col min="5" max="5" width="3" customWidth="1"/>
    <col min="6" max="6" width="22.25" customWidth="1"/>
    <col min="7" max="7" width="3" customWidth="1"/>
    <col min="8" max="8" width="22.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495</v>
      </c>
    </row>
    <row r="3" spans="1:19" s="32" customFormat="1" ht="141.75" x14ac:dyDescent="0.25">
      <c r="A3" s="218" t="s">
        <v>496</v>
      </c>
      <c r="B3" s="310" t="s">
        <v>497</v>
      </c>
      <c r="D3" s="336" t="s">
        <v>859</v>
      </c>
      <c r="F3" s="50"/>
      <c r="H3" s="50"/>
      <c r="J3" s="458" t="s">
        <v>860</v>
      </c>
      <c r="L3" s="239"/>
      <c r="N3" s="239"/>
      <c r="P3" s="239"/>
      <c r="R3" s="239"/>
    </row>
    <row r="4" spans="1:19" s="31" customFormat="1" ht="19.5" x14ac:dyDescent="0.25">
      <c r="A4" s="48"/>
      <c r="B4" s="40"/>
      <c r="D4" s="40"/>
      <c r="F4" s="40"/>
      <c r="H4" s="40"/>
      <c r="J4" s="41"/>
      <c r="L4" s="41"/>
    </row>
    <row r="5" spans="1:19" s="45" customFormat="1" ht="117"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2" customFormat="1" ht="214.5" x14ac:dyDescent="0.25">
      <c r="A7" s="218" t="s">
        <v>103</v>
      </c>
      <c r="B7" s="49" t="s">
        <v>498</v>
      </c>
      <c r="D7" s="336" t="s">
        <v>864</v>
      </c>
      <c r="F7" s="50"/>
      <c r="H7" s="50"/>
      <c r="J7" s="459" t="s">
        <v>861</v>
      </c>
      <c r="L7" s="239"/>
      <c r="M7" s="31"/>
      <c r="N7" s="239"/>
      <c r="O7" s="31"/>
      <c r="P7" s="239"/>
      <c r="Q7" s="31"/>
      <c r="R7" s="239"/>
    </row>
    <row r="8" spans="1:19" s="31" customFormat="1" ht="19.5" x14ac:dyDescent="0.25">
      <c r="A8" s="48"/>
      <c r="B8" s="40"/>
      <c r="D8" s="40"/>
      <c r="F8" s="40"/>
      <c r="H8" s="40"/>
      <c r="J8" s="41"/>
      <c r="L8" s="41"/>
      <c r="N8" s="41"/>
      <c r="P8" s="41"/>
      <c r="R8" s="41"/>
    </row>
    <row r="9" spans="1:19" s="9" customFormat="1" ht="19.5" x14ac:dyDescent="0.25">
      <c r="A9" s="245"/>
      <c r="B9" s="55" t="s">
        <v>90</v>
      </c>
      <c r="C9" s="240"/>
      <c r="D9" s="24"/>
      <c r="E9" s="240"/>
      <c r="F9" s="24"/>
      <c r="G9" s="31"/>
      <c r="H9" s="24"/>
      <c r="I9" s="31"/>
      <c r="J9" s="240"/>
      <c r="K9" s="31"/>
      <c r="L9" s="240"/>
      <c r="M9" s="31"/>
      <c r="N9" s="240"/>
      <c r="O9" s="31"/>
      <c r="P9" s="240"/>
      <c r="Q9" s="31"/>
      <c r="R9" s="240"/>
      <c r="S9" s="31"/>
    </row>
    <row r="10" spans="1:19" s="9" customFormat="1" ht="126" customHeight="1" x14ac:dyDescent="0.25">
      <c r="A10" s="245"/>
      <c r="B10" s="20" t="s">
        <v>499</v>
      </c>
      <c r="C10" s="240"/>
      <c r="D10" s="10" t="s">
        <v>564</v>
      </c>
      <c r="E10" s="240"/>
      <c r="F10" s="10" t="s">
        <v>726</v>
      </c>
      <c r="G10" s="32"/>
      <c r="H10" s="10" t="s">
        <v>606</v>
      </c>
      <c r="I10" s="32"/>
      <c r="J10" s="460" t="s">
        <v>862</v>
      </c>
      <c r="K10" s="32"/>
      <c r="L10" s="239"/>
      <c r="M10" s="32"/>
      <c r="N10" s="239"/>
      <c r="O10" s="32"/>
      <c r="P10" s="239"/>
      <c r="Q10" s="32"/>
      <c r="R10" s="239"/>
      <c r="S10" s="32"/>
    </row>
    <row r="11" spans="1:19" s="9" customFormat="1" ht="150" customHeight="1" x14ac:dyDescent="0.25">
      <c r="A11" s="245"/>
      <c r="B11" s="20" t="s">
        <v>500</v>
      </c>
      <c r="C11" s="240"/>
      <c r="D11" s="463" t="s">
        <v>863</v>
      </c>
      <c r="E11" s="240"/>
      <c r="F11" s="10" t="str">
        <f>IF(D11=[2]Lists!$K$4,"&lt; Input URL to data source &gt;",IF(D11=[2]Lists!$K$5,"&lt; Reference section in EITI Report or URL &gt;",IF(D11=[2]Lists!$K$6,"&lt; Reference evidence of non-applicability &gt;","")))</f>
        <v/>
      </c>
      <c r="G11" s="31"/>
      <c r="H11" s="10" t="str">
        <f>IF(F11=[2]Lists!$K$4,"&lt; Input URL to data source &gt;",IF(F11=[2]Lists!$K$5,"&lt; Reference section in EITI Report or URL &gt;",IF(F11=[2]Lists!$K$6,"&lt; Reference evidence of non-applicability &gt;","")))</f>
        <v/>
      </c>
      <c r="I11" s="31"/>
      <c r="J11" s="461"/>
      <c r="K11" s="31"/>
      <c r="L11" s="239"/>
      <c r="M11" s="31"/>
      <c r="N11" s="239"/>
      <c r="O11" s="31"/>
      <c r="P11" s="239"/>
      <c r="Q11" s="31"/>
      <c r="R11" s="239"/>
      <c r="S11" s="31"/>
    </row>
    <row r="12" spans="1:19" s="9" customFormat="1" ht="47.25" x14ac:dyDescent="0.25">
      <c r="A12" s="245"/>
      <c r="B12" s="20" t="s">
        <v>593</v>
      </c>
      <c r="C12" s="240"/>
      <c r="D12" s="10" t="s">
        <v>92</v>
      </c>
      <c r="E12" s="240"/>
      <c r="F12" s="10" t="str">
        <f>IF(D12=[2]Lists!$K$4,"&lt; Input URL to data source &gt;",IF(D12=[2]Lists!$K$5,"&lt; Reference section in EITI Report or URL &gt;",IF(D12=[2]Lists!$K$6,"&lt; Reference evidence of non-applicability &gt;","")))</f>
        <v/>
      </c>
      <c r="G12" s="32"/>
      <c r="H12" s="10" t="str">
        <f>IF(F12=[2]Lists!$K$4,"&lt; Input URL to data source &gt;",IF(F12=[2]Lists!$K$5,"&lt; Reference section in EITI Report or URL &gt;",IF(F12=[2]Lists!$K$6,"&lt; Reference evidence of non-applicability &gt;","")))</f>
        <v/>
      </c>
      <c r="I12" s="32"/>
      <c r="J12" s="462"/>
      <c r="K12" s="32"/>
      <c r="L12" s="239"/>
      <c r="M12" s="32"/>
      <c r="N12" s="239"/>
      <c r="O12" s="32"/>
      <c r="P12" s="239"/>
      <c r="Q12" s="32"/>
      <c r="R12" s="239"/>
      <c r="S12" s="32"/>
    </row>
    <row r="13" spans="1:19" s="11" customFormat="1" x14ac:dyDescent="0.25">
      <c r="A13" s="53"/>
    </row>
  </sheetData>
  <mergeCells count="1">
    <mergeCell ref="J10:J12"/>
  </mergeCells>
  <pageMargins left="0.7" right="0.7" top="0.75" bottom="0.75" header="0.3" footer="0.3"/>
  <pageSetup paperSize="8" orientation="landscape" horizontalDpi="1200" verticalDpi="1200" r:id="rId1"/>
  <headerFooter>
    <oddHeader>&amp;C&amp;G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33"/>
  <sheetViews>
    <sheetView zoomScale="60" zoomScaleNormal="60" zoomScalePageLayoutView="80" workbookViewId="0">
      <selection activeCell="D7" sqref="D7"/>
    </sheetView>
  </sheetViews>
  <sheetFormatPr defaultColWidth="10.5" defaultRowHeight="15.75" x14ac:dyDescent="0.25"/>
  <cols>
    <col min="1" max="1" width="13" style="37" customWidth="1"/>
    <col min="2" max="2" width="69" style="14" customWidth="1"/>
    <col min="3" max="3" width="3.5" customWidth="1"/>
    <col min="4" max="4" width="29" customWidth="1"/>
    <col min="5" max="5" width="3.5" customWidth="1"/>
    <col min="6" max="6" width="20.5" customWidth="1"/>
    <col min="7" max="7" width="3.5" customWidth="1"/>
    <col min="8" max="8" width="20.5" customWidth="1"/>
    <col min="9" max="9" width="3.5" customWidth="1"/>
    <col min="10" max="10" width="4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1" t="s">
        <v>100</v>
      </c>
    </row>
    <row r="3" spans="1:19" s="32" customFormat="1" ht="126" x14ac:dyDescent="0.25">
      <c r="A3" s="218" t="s">
        <v>101</v>
      </c>
      <c r="B3" s="310" t="s">
        <v>102</v>
      </c>
      <c r="D3" s="431" t="s">
        <v>788</v>
      </c>
      <c r="F3" s="50"/>
      <c r="H3" s="50"/>
      <c r="J3" s="238"/>
      <c r="L3" s="239"/>
      <c r="N3" s="239"/>
      <c r="P3" s="239"/>
      <c r="R3" s="239"/>
    </row>
    <row r="4" spans="1:19" s="31" customFormat="1" ht="19.5" x14ac:dyDescent="0.25">
      <c r="A4" s="60"/>
      <c r="B4" s="40"/>
      <c r="D4" s="40"/>
      <c r="F4" s="40"/>
      <c r="H4" s="40"/>
      <c r="J4" s="41"/>
      <c r="L4" s="41"/>
      <c r="N4" s="41"/>
      <c r="P4" s="41"/>
      <c r="R4" s="41"/>
    </row>
    <row r="5" spans="1:19" s="38" customFormat="1" ht="97.5" x14ac:dyDescent="0.25">
      <c r="A5" s="76"/>
      <c r="B5" s="77" t="s">
        <v>80</v>
      </c>
      <c r="D5" s="77" t="s">
        <v>81</v>
      </c>
      <c r="F5" s="77" t="s">
        <v>82</v>
      </c>
      <c r="H5" s="77" t="s">
        <v>83</v>
      </c>
      <c r="I5" s="45"/>
      <c r="J5" s="39" t="s">
        <v>84</v>
      </c>
      <c r="L5" s="39" t="s">
        <v>85</v>
      </c>
      <c r="N5" s="39" t="s">
        <v>86</v>
      </c>
      <c r="P5" s="39" t="s">
        <v>87</v>
      </c>
      <c r="R5" s="39" t="s">
        <v>88</v>
      </c>
    </row>
    <row r="6" spans="1:19" s="31" customFormat="1" ht="19.5" x14ac:dyDescent="0.25">
      <c r="A6" s="60"/>
      <c r="B6" s="40"/>
      <c r="D6" s="40"/>
      <c r="F6" s="40"/>
      <c r="H6" s="40"/>
      <c r="J6" s="41"/>
      <c r="L6" s="41"/>
      <c r="N6" s="41"/>
      <c r="P6" s="41"/>
      <c r="R6" s="41"/>
    </row>
    <row r="7" spans="1:19" s="32" customFormat="1" ht="31.5" x14ac:dyDescent="0.25">
      <c r="A7" s="218" t="s">
        <v>103</v>
      </c>
      <c r="B7" s="49" t="s">
        <v>104</v>
      </c>
      <c r="D7" s="84" t="s">
        <v>538</v>
      </c>
      <c r="F7" s="50"/>
      <c r="H7" s="50"/>
      <c r="J7" s="238"/>
      <c r="L7" s="239"/>
      <c r="N7" s="239"/>
    </row>
    <row r="8" spans="1:19" s="31" customFormat="1" ht="19.5" x14ac:dyDescent="0.25">
      <c r="A8" s="60"/>
      <c r="B8" s="40"/>
      <c r="D8" s="40"/>
      <c r="F8" s="40"/>
      <c r="H8" s="40"/>
      <c r="J8" s="41"/>
      <c r="L8" s="41"/>
      <c r="N8" s="41"/>
    </row>
    <row r="9" spans="1:19" s="16" customFormat="1" ht="19.5" x14ac:dyDescent="0.25">
      <c r="A9" s="367" t="s">
        <v>89</v>
      </c>
      <c r="B9" s="78" t="s">
        <v>90</v>
      </c>
      <c r="C9" s="241"/>
      <c r="D9" s="24"/>
      <c r="E9" s="241"/>
      <c r="F9" s="24"/>
      <c r="G9" s="241"/>
      <c r="H9" s="24"/>
      <c r="I9" s="241"/>
      <c r="J9" s="241"/>
      <c r="K9" s="241"/>
      <c r="L9" s="239"/>
      <c r="M9" s="31"/>
      <c r="N9" s="239"/>
      <c r="O9" s="31"/>
      <c r="P9" s="239"/>
      <c r="Q9" s="31"/>
      <c r="R9" s="239"/>
      <c r="S9" s="241"/>
    </row>
    <row r="10" spans="1:19" s="16" customFormat="1" ht="157.5" x14ac:dyDescent="0.25">
      <c r="A10" s="367"/>
      <c r="B10" s="79" t="s">
        <v>106</v>
      </c>
      <c r="C10" s="241"/>
      <c r="D10" s="84">
        <v>42</v>
      </c>
      <c r="E10" s="241"/>
      <c r="F10" s="10" t="s">
        <v>657</v>
      </c>
      <c r="G10" s="241"/>
      <c r="H10" s="10" t="s">
        <v>572</v>
      </c>
      <c r="I10" s="241"/>
      <c r="J10" s="369"/>
      <c r="K10" s="31"/>
      <c r="L10" s="239"/>
      <c r="M10" s="31"/>
      <c r="N10" s="239"/>
      <c r="O10" s="31"/>
      <c r="P10" s="239"/>
      <c r="Q10" s="31"/>
      <c r="R10" s="239"/>
      <c r="S10" s="31"/>
    </row>
    <row r="11" spans="1:19" s="16" customFormat="1" ht="267.75" x14ac:dyDescent="0.25">
      <c r="A11" s="368"/>
      <c r="B11" s="78" t="s">
        <v>107</v>
      </c>
      <c r="C11" s="241"/>
      <c r="D11" s="10" t="s">
        <v>559</v>
      </c>
      <c r="E11" s="241"/>
      <c r="F11" s="84" t="s">
        <v>658</v>
      </c>
      <c r="G11" s="241"/>
      <c r="H11" s="84" t="s">
        <v>560</v>
      </c>
      <c r="I11" s="241"/>
      <c r="J11" s="370"/>
      <c r="K11" s="32"/>
      <c r="L11" s="239"/>
      <c r="M11" s="32"/>
      <c r="N11" s="239"/>
      <c r="O11" s="32"/>
      <c r="P11" s="239"/>
      <c r="Q11" s="32"/>
      <c r="R11" s="239"/>
      <c r="S11" s="32"/>
    </row>
    <row r="12" spans="1:19" s="16" customFormat="1" ht="315" x14ac:dyDescent="0.25">
      <c r="A12" s="368"/>
      <c r="B12" s="78" t="s">
        <v>108</v>
      </c>
      <c r="C12" s="241"/>
      <c r="D12" s="10" t="s">
        <v>561</v>
      </c>
      <c r="E12" s="241"/>
      <c r="F12" s="84" t="s">
        <v>659</v>
      </c>
      <c r="G12" s="241"/>
      <c r="H12" s="84" t="s">
        <v>562</v>
      </c>
      <c r="I12" s="241"/>
      <c r="J12" s="370"/>
      <c r="K12" s="31"/>
      <c r="L12" s="239"/>
      <c r="M12" s="31"/>
      <c r="N12" s="239"/>
      <c r="O12" s="31"/>
      <c r="P12" s="239"/>
      <c r="Q12" s="31"/>
      <c r="R12" s="239"/>
      <c r="S12" s="31"/>
    </row>
    <row r="13" spans="1:19" s="16" customFormat="1" ht="47.25" x14ac:dyDescent="0.25">
      <c r="A13" s="368"/>
      <c r="B13" s="80" t="s">
        <v>109</v>
      </c>
      <c r="C13" s="241"/>
      <c r="D13" s="10" t="s">
        <v>537</v>
      </c>
      <c r="E13" s="241"/>
      <c r="F13" s="84" t="s">
        <v>537</v>
      </c>
      <c r="G13" s="241"/>
      <c r="H13" s="84" t="s">
        <v>537</v>
      </c>
      <c r="I13" s="241"/>
      <c r="J13" s="370"/>
      <c r="K13" s="241"/>
      <c r="L13" s="239"/>
      <c r="M13" s="241"/>
      <c r="N13" s="239"/>
      <c r="O13" s="241"/>
      <c r="P13" s="239"/>
      <c r="Q13" s="241"/>
      <c r="R13" s="239"/>
      <c r="S13" s="241"/>
    </row>
    <row r="14" spans="1:19" s="16" customFormat="1" ht="267.75" x14ac:dyDescent="0.25">
      <c r="A14" s="368"/>
      <c r="B14" s="243" t="s">
        <v>110</v>
      </c>
      <c r="C14" s="241"/>
      <c r="D14" s="10">
        <v>4</v>
      </c>
      <c r="E14" s="241"/>
      <c r="F14" s="84" t="s">
        <v>660</v>
      </c>
      <c r="G14" s="241"/>
      <c r="H14" s="84" t="s">
        <v>573</v>
      </c>
      <c r="I14" s="241"/>
      <c r="J14" s="370"/>
      <c r="K14" s="241"/>
      <c r="L14" s="239"/>
      <c r="M14" s="241"/>
      <c r="N14" s="239"/>
      <c r="O14" s="241"/>
      <c r="P14" s="239"/>
      <c r="Q14" s="241"/>
      <c r="R14" s="239"/>
      <c r="S14" s="241"/>
    </row>
    <row r="15" spans="1:19" s="16" customFormat="1" ht="267.75" x14ac:dyDescent="0.25">
      <c r="A15" s="368"/>
      <c r="B15" s="80" t="s">
        <v>111</v>
      </c>
      <c r="C15" s="241"/>
      <c r="D15" s="10">
        <v>4</v>
      </c>
      <c r="E15" s="241"/>
      <c r="F15" s="84" t="s">
        <v>660</v>
      </c>
      <c r="G15" s="241"/>
      <c r="H15" s="84" t="s">
        <v>573</v>
      </c>
      <c r="I15" s="241"/>
      <c r="J15" s="370"/>
      <c r="K15" s="241"/>
      <c r="L15" s="239"/>
      <c r="M15" s="241"/>
      <c r="N15" s="239"/>
      <c r="O15" s="241"/>
      <c r="P15" s="239"/>
      <c r="Q15" s="241"/>
      <c r="R15" s="239"/>
      <c r="S15" s="241"/>
    </row>
    <row r="16" spans="1:19" s="16" customFormat="1" ht="330.75" x14ac:dyDescent="0.25">
      <c r="A16" s="368"/>
      <c r="B16" s="78" t="s">
        <v>112</v>
      </c>
      <c r="C16" s="241"/>
      <c r="D16" s="10" t="s">
        <v>574</v>
      </c>
      <c r="E16" s="241"/>
      <c r="F16" s="84" t="s">
        <v>661</v>
      </c>
      <c r="G16" s="241"/>
      <c r="H16" s="84" t="s">
        <v>563</v>
      </c>
      <c r="I16" s="241"/>
      <c r="J16" s="370"/>
      <c r="K16" s="33"/>
      <c r="L16" s="239"/>
      <c r="M16" s="33"/>
      <c r="N16" s="239"/>
      <c r="O16" s="33"/>
      <c r="P16" s="239"/>
      <c r="Q16" s="33"/>
      <c r="R16" s="239"/>
      <c r="S16" s="33"/>
    </row>
    <row r="17" spans="1:19" s="16" customFormat="1" ht="173.25" x14ac:dyDescent="0.25">
      <c r="A17" s="368"/>
      <c r="B17" s="78" t="s">
        <v>108</v>
      </c>
      <c r="C17" s="241"/>
      <c r="D17" s="10" t="s">
        <v>574</v>
      </c>
      <c r="E17" s="241"/>
      <c r="F17" s="84" t="s">
        <v>662</v>
      </c>
      <c r="G17" s="241"/>
      <c r="H17" s="84" t="s">
        <v>575</v>
      </c>
      <c r="I17" s="241"/>
      <c r="J17" s="370"/>
      <c r="K17" s="33"/>
      <c r="L17" s="239"/>
      <c r="M17" s="33"/>
      <c r="N17" s="239"/>
      <c r="O17" s="33"/>
      <c r="P17" s="239"/>
      <c r="Q17" s="33"/>
      <c r="R17" s="239"/>
      <c r="S17" s="33"/>
    </row>
    <row r="18" spans="1:19" s="16" customFormat="1" ht="47.25" x14ac:dyDescent="0.25">
      <c r="A18" s="368"/>
      <c r="B18" s="80" t="s">
        <v>113</v>
      </c>
      <c r="C18" s="241"/>
      <c r="D18" s="10" t="s">
        <v>537</v>
      </c>
      <c r="E18" s="241"/>
      <c r="F18" s="84" t="s">
        <v>537</v>
      </c>
      <c r="G18" s="241"/>
      <c r="H18" s="84" t="s">
        <v>537</v>
      </c>
      <c r="I18" s="241"/>
      <c r="J18" s="370"/>
      <c r="K18" s="33"/>
      <c r="L18" s="239"/>
      <c r="M18" s="33"/>
      <c r="N18" s="239"/>
      <c r="O18" s="33"/>
      <c r="P18" s="239"/>
      <c r="Q18" s="33"/>
      <c r="R18" s="239"/>
      <c r="S18" s="33"/>
    </row>
    <row r="19" spans="1:19" s="16" customFormat="1" x14ac:dyDescent="0.25">
      <c r="A19" s="368"/>
      <c r="B19" s="78" t="s">
        <v>114</v>
      </c>
      <c r="C19" s="241"/>
      <c r="D19" s="10" t="s">
        <v>537</v>
      </c>
      <c r="E19" s="241"/>
      <c r="F19" s="84" t="s">
        <v>537</v>
      </c>
      <c r="G19" s="241"/>
      <c r="H19" s="84" t="s">
        <v>537</v>
      </c>
      <c r="I19" s="241"/>
      <c r="J19" s="371"/>
      <c r="K19" s="33"/>
      <c r="L19" s="239"/>
      <c r="M19" s="33"/>
      <c r="N19" s="239"/>
      <c r="O19" s="33"/>
      <c r="P19" s="239"/>
      <c r="Q19" s="33"/>
      <c r="R19" s="239"/>
      <c r="S19" s="33"/>
    </row>
    <row r="20" spans="1:19" s="34" customFormat="1" ht="156" customHeight="1" x14ac:dyDescent="0.25">
      <c r="A20" s="81"/>
      <c r="B20" s="34" t="s">
        <v>115</v>
      </c>
      <c r="K20" s="33"/>
      <c r="L20" s="240"/>
      <c r="M20" s="33"/>
      <c r="N20" s="240"/>
      <c r="O20" s="33"/>
      <c r="P20" s="240"/>
      <c r="Q20" s="33"/>
      <c r="R20" s="240"/>
      <c r="S20" s="33"/>
    </row>
    <row r="21" spans="1:19" s="34" customFormat="1" x14ac:dyDescent="0.25">
      <c r="A21" s="367" t="s">
        <v>99</v>
      </c>
      <c r="B21" s="78" t="s">
        <v>90</v>
      </c>
      <c r="C21" s="241"/>
      <c r="D21" s="24"/>
      <c r="E21" s="241"/>
      <c r="F21" s="24"/>
      <c r="G21" s="241"/>
      <c r="H21" s="24"/>
      <c r="I21" s="241"/>
      <c r="J21" s="244"/>
      <c r="K21" s="33"/>
      <c r="L21" s="239"/>
      <c r="M21" s="33"/>
      <c r="N21" s="239"/>
      <c r="O21" s="33"/>
      <c r="P21" s="239"/>
      <c r="Q21" s="33"/>
      <c r="R21" s="239"/>
      <c r="S21" s="33"/>
    </row>
    <row r="22" spans="1:19" s="34" customFormat="1" ht="409.5" x14ac:dyDescent="0.25">
      <c r="A22" s="367"/>
      <c r="B22" s="79" t="s">
        <v>106</v>
      </c>
      <c r="C22" s="241"/>
      <c r="D22" s="10">
        <v>1</v>
      </c>
      <c r="E22" s="241"/>
      <c r="F22" s="311" t="s">
        <v>663</v>
      </c>
      <c r="G22" s="241"/>
      <c r="H22" s="10" t="s">
        <v>656</v>
      </c>
      <c r="I22" s="241"/>
      <c r="J22" s="244"/>
      <c r="K22" s="33"/>
      <c r="L22" s="239"/>
      <c r="M22" s="33"/>
      <c r="N22" s="239"/>
      <c r="O22" s="33"/>
      <c r="P22" s="239"/>
      <c r="Q22" s="33"/>
      <c r="R22" s="239"/>
      <c r="S22" s="33"/>
    </row>
    <row r="23" spans="1:19" s="34" customFormat="1" ht="409.5" x14ac:dyDescent="0.25">
      <c r="A23" s="368"/>
      <c r="B23" s="78" t="s">
        <v>107</v>
      </c>
      <c r="C23" s="241"/>
      <c r="D23" s="10" t="s">
        <v>664</v>
      </c>
      <c r="E23" s="241"/>
      <c r="F23" s="311" t="s">
        <v>663</v>
      </c>
      <c r="G23" s="241"/>
      <c r="H23" s="10" t="s">
        <v>656</v>
      </c>
      <c r="I23" s="241"/>
      <c r="J23" s="244"/>
      <c r="K23" s="33"/>
      <c r="L23" s="239"/>
      <c r="M23" s="33"/>
      <c r="N23" s="239"/>
      <c r="O23" s="33"/>
      <c r="P23" s="239"/>
      <c r="Q23" s="33"/>
      <c r="R23" s="239"/>
      <c r="S23" s="33"/>
    </row>
    <row r="24" spans="1:19" s="34" customFormat="1" ht="252" x14ac:dyDescent="0.25">
      <c r="A24" s="368"/>
      <c r="B24" s="78" t="s">
        <v>108</v>
      </c>
      <c r="C24" s="241"/>
      <c r="D24" s="10" t="s">
        <v>664</v>
      </c>
      <c r="E24" s="241"/>
      <c r="F24" s="84" t="s">
        <v>666</v>
      </c>
      <c r="G24" s="241"/>
      <c r="H24" s="84" t="s">
        <v>665</v>
      </c>
      <c r="I24" s="241"/>
      <c r="J24" s="244"/>
      <c r="K24" s="33"/>
      <c r="L24" s="239"/>
      <c r="M24" s="33"/>
      <c r="N24" s="239"/>
      <c r="O24" s="33"/>
      <c r="P24" s="239"/>
      <c r="Q24" s="33"/>
      <c r="R24" s="239"/>
      <c r="S24" s="33"/>
    </row>
    <row r="25" spans="1:19" s="34" customFormat="1" ht="47.25" x14ac:dyDescent="0.25">
      <c r="A25" s="368"/>
      <c r="B25" s="80" t="s">
        <v>109</v>
      </c>
      <c r="C25" s="241"/>
      <c r="D25" s="10" t="s">
        <v>537</v>
      </c>
      <c r="E25" s="241"/>
      <c r="F25" s="84" t="s">
        <v>537</v>
      </c>
      <c r="G25" s="241"/>
      <c r="H25" s="84" t="s">
        <v>537</v>
      </c>
      <c r="I25" s="241"/>
      <c r="J25" s="244"/>
      <c r="K25" s="33"/>
      <c r="L25" s="239"/>
      <c r="M25" s="33"/>
      <c r="N25" s="239"/>
      <c r="O25" s="33"/>
      <c r="P25" s="239"/>
      <c r="Q25" s="33"/>
      <c r="R25" s="239"/>
      <c r="S25" s="33"/>
    </row>
    <row r="26" spans="1:19" s="34" customFormat="1" x14ac:dyDescent="0.25">
      <c r="A26" s="368"/>
      <c r="B26" s="243" t="s">
        <v>110</v>
      </c>
      <c r="C26" s="241"/>
      <c r="D26" s="10" t="s">
        <v>537</v>
      </c>
      <c r="E26" s="241"/>
      <c r="F26" s="84" t="s">
        <v>537</v>
      </c>
      <c r="G26" s="241"/>
      <c r="H26" s="84" t="s">
        <v>537</v>
      </c>
      <c r="I26" s="241"/>
      <c r="J26" s="244"/>
      <c r="K26" s="33"/>
      <c r="L26" s="239"/>
      <c r="M26" s="33"/>
      <c r="N26" s="239"/>
      <c r="O26" s="33"/>
      <c r="P26" s="239"/>
      <c r="Q26" s="33"/>
      <c r="R26" s="239"/>
      <c r="S26" s="33"/>
    </row>
    <row r="27" spans="1:19" s="34" customFormat="1" ht="31.5" x14ac:dyDescent="0.25">
      <c r="A27" s="368"/>
      <c r="B27" s="80" t="s">
        <v>116</v>
      </c>
      <c r="C27" s="241"/>
      <c r="D27" s="10" t="s">
        <v>537</v>
      </c>
      <c r="E27" s="241"/>
      <c r="F27" s="84" t="s">
        <v>537</v>
      </c>
      <c r="G27" s="241"/>
      <c r="H27" s="84" t="s">
        <v>537</v>
      </c>
      <c r="I27" s="241"/>
      <c r="J27" s="244"/>
      <c r="K27" s="33"/>
      <c r="L27" s="239"/>
      <c r="M27" s="33"/>
      <c r="N27" s="239"/>
      <c r="O27" s="33"/>
      <c r="P27" s="239"/>
      <c r="Q27" s="33"/>
      <c r="R27" s="239"/>
      <c r="S27" s="33"/>
    </row>
    <row r="28" spans="1:19" s="34" customFormat="1" x14ac:dyDescent="0.25">
      <c r="A28" s="368"/>
      <c r="B28" s="78" t="s">
        <v>112</v>
      </c>
      <c r="C28" s="241"/>
      <c r="D28" s="10" t="s">
        <v>537</v>
      </c>
      <c r="E28" s="241"/>
      <c r="F28" s="84" t="s">
        <v>537</v>
      </c>
      <c r="G28" s="241"/>
      <c r="H28" s="84" t="s">
        <v>537</v>
      </c>
      <c r="I28" s="241"/>
      <c r="J28" s="244"/>
      <c r="K28" s="33"/>
      <c r="L28" s="239"/>
      <c r="M28" s="33"/>
      <c r="N28" s="239"/>
      <c r="O28" s="33"/>
      <c r="P28" s="239"/>
      <c r="Q28" s="33"/>
      <c r="R28" s="239"/>
      <c r="S28" s="33"/>
    </row>
    <row r="29" spans="1:19" s="34" customFormat="1" x14ac:dyDescent="0.25">
      <c r="A29" s="368"/>
      <c r="B29" s="78" t="s">
        <v>108</v>
      </c>
      <c r="C29" s="241"/>
      <c r="D29" s="10" t="s">
        <v>537</v>
      </c>
      <c r="E29" s="241"/>
      <c r="F29" s="84" t="s">
        <v>537</v>
      </c>
      <c r="G29" s="241"/>
      <c r="H29" s="84" t="s">
        <v>537</v>
      </c>
      <c r="I29" s="241"/>
      <c r="J29" s="244"/>
      <c r="K29" s="33"/>
      <c r="L29" s="239"/>
      <c r="M29" s="33"/>
      <c r="N29" s="239"/>
      <c r="O29" s="33"/>
      <c r="P29" s="239"/>
      <c r="Q29" s="33"/>
      <c r="R29" s="239"/>
      <c r="S29" s="33"/>
    </row>
    <row r="30" spans="1:19" s="34" customFormat="1" ht="47.25" x14ac:dyDescent="0.25">
      <c r="A30" s="368"/>
      <c r="B30" s="80" t="s">
        <v>113</v>
      </c>
      <c r="C30" s="241"/>
      <c r="D30" s="10" t="s">
        <v>537</v>
      </c>
      <c r="E30" s="241"/>
      <c r="F30" s="84" t="s">
        <v>537</v>
      </c>
      <c r="G30" s="241"/>
      <c r="H30" s="84" t="s">
        <v>537</v>
      </c>
      <c r="I30" s="241"/>
      <c r="J30" s="244"/>
      <c r="K30" s="33"/>
      <c r="L30" s="239"/>
      <c r="M30" s="33"/>
      <c r="N30" s="239"/>
      <c r="O30" s="33"/>
      <c r="P30" s="239"/>
      <c r="Q30" s="33"/>
      <c r="R30" s="239"/>
      <c r="S30" s="33"/>
    </row>
    <row r="31" spans="1:19" s="34" customFormat="1" x14ac:dyDescent="0.25">
      <c r="A31" s="368"/>
      <c r="B31" s="78" t="s">
        <v>114</v>
      </c>
      <c r="C31" s="241"/>
      <c r="D31" s="10" t="s">
        <v>537</v>
      </c>
      <c r="E31" s="241"/>
      <c r="F31" s="84" t="s">
        <v>537</v>
      </c>
      <c r="G31" s="241"/>
      <c r="H31" s="84" t="s">
        <v>537</v>
      </c>
      <c r="I31" s="241"/>
      <c r="J31" s="244"/>
      <c r="K31" s="33"/>
      <c r="L31" s="239"/>
      <c r="M31" s="33"/>
      <c r="N31" s="239"/>
      <c r="O31" s="33"/>
      <c r="P31" s="239"/>
      <c r="Q31" s="33"/>
      <c r="R31" s="239"/>
      <c r="S31" s="33"/>
    </row>
    <row r="32" spans="1:19" s="34" customFormat="1" ht="152.25" customHeight="1" x14ac:dyDescent="0.25">
      <c r="A32" s="81"/>
      <c r="B32" s="34" t="s">
        <v>115</v>
      </c>
      <c r="K32" s="33"/>
      <c r="L32" s="33"/>
      <c r="M32" s="33"/>
      <c r="N32" s="33"/>
      <c r="O32" s="33"/>
      <c r="P32" s="33"/>
      <c r="Q32" s="33"/>
      <c r="R32" s="33"/>
      <c r="S32" s="33"/>
    </row>
    <row r="33" spans="1:2" s="11" customFormat="1" x14ac:dyDescent="0.25">
      <c r="A33" s="74"/>
      <c r="B33" s="82"/>
    </row>
  </sheetData>
  <mergeCells count="3">
    <mergeCell ref="A9:A19"/>
    <mergeCell ref="A21:A31"/>
    <mergeCell ref="J10:J19"/>
  </mergeCells>
  <phoneticPr fontId="71" type="noConversion"/>
  <hyperlinks>
    <hyperlink ref="F22" r:id="rId1" display="https://eitird.mem.gob.do/otorgamiento-de-derechos-de-hidrocarburos/;https://mem.gob.do/transparencia/wp-content/uploads/2018/10/Contrato-para-la-exploracion-y-explotacion-de-Hidrocarburos-Area-Costa-Afuera-Entre-Estado-dominicano-y-Apache-Dominican-Republic-Corporation-LDC-1.pdf" xr:uid="{64477B1C-85BE-4D8E-9392-57BE4AF2CF9B}"/>
    <hyperlink ref="F23" r:id="rId2" display="https://eitird.mem.gob.do/otorgamiento-de-derechos-de-hidrocarburos/;https://mem.gob.do/transparencia/wp-content/uploads/2018/10/Contrato-para-la-exploracion-y-explotacion-de-Hidrocarburos-Area-Costa-Afuera-Entre-Estado-dominicano-y-Apache-Dominican-Republic-Corporation-LDC-1.pdf" xr:uid="{0E5AA73F-6240-41CB-9A0F-80C01AAAFECC}"/>
  </hyperlinks>
  <pageMargins left="0.7" right="0.7" top="0.75" bottom="0.75" header="0.3" footer="0.3"/>
  <pageSetup paperSize="8" orientation="landscape" horizontalDpi="1200" verticalDpi="1200" r:id="rId3"/>
  <headerFooter>
    <oddHeader>&amp;C&amp;G</oddHead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22"/>
  <sheetViews>
    <sheetView topLeftCell="A19" zoomScale="80" zoomScaleNormal="80" workbookViewId="0">
      <selection activeCell="H10" sqref="H10"/>
    </sheetView>
  </sheetViews>
  <sheetFormatPr defaultColWidth="10.5" defaultRowHeight="15.75" x14ac:dyDescent="0.25"/>
  <cols>
    <col min="1" max="1" width="12" customWidth="1"/>
    <col min="2" max="2" width="41" customWidth="1"/>
    <col min="3" max="3" width="3.5" customWidth="1"/>
    <col min="4" max="4" width="39.25" customWidth="1"/>
    <col min="5" max="5" width="3.5" customWidth="1"/>
    <col min="6" max="6" width="37" customWidth="1"/>
    <col min="7" max="7" width="3.5" customWidth="1"/>
    <col min="8" max="8" width="37" customWidth="1"/>
    <col min="9" max="9" width="3.5" customWidth="1"/>
    <col min="10" max="10" width="5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1" t="s">
        <v>117</v>
      </c>
    </row>
    <row r="3" spans="1:19" s="32" customFormat="1" ht="110.25" x14ac:dyDescent="0.25">
      <c r="A3" s="218" t="s">
        <v>118</v>
      </c>
      <c r="B3" s="312" t="s">
        <v>119</v>
      </c>
      <c r="D3" s="10" t="s">
        <v>784</v>
      </c>
      <c r="F3" s="50"/>
      <c r="H3" s="50"/>
      <c r="J3" s="238"/>
      <c r="L3" s="239"/>
      <c r="N3" s="239"/>
      <c r="P3" s="239"/>
      <c r="R3" s="239"/>
    </row>
    <row r="4" spans="1:19" s="31" customFormat="1" ht="19.5" x14ac:dyDescent="0.25">
      <c r="A4" s="48"/>
      <c r="B4" s="40"/>
      <c r="D4" s="40"/>
      <c r="F4" s="40"/>
      <c r="H4" s="40"/>
      <c r="J4" s="41"/>
      <c r="L4" s="41"/>
      <c r="N4" s="41"/>
      <c r="P4" s="41"/>
      <c r="R4" s="41"/>
    </row>
    <row r="5" spans="1:19" s="45" customFormat="1" ht="104.25" customHeight="1" x14ac:dyDescent="0.25">
      <c r="A5" s="43"/>
      <c r="B5" s="83"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9" customFormat="1" ht="157.5" x14ac:dyDescent="0.25">
      <c r="A7" s="365" t="s">
        <v>89</v>
      </c>
      <c r="B7" s="241" t="s">
        <v>120</v>
      </c>
      <c r="C7" s="240"/>
      <c r="D7" s="10" t="s">
        <v>578</v>
      </c>
      <c r="E7" s="240"/>
      <c r="F7" s="84" t="s">
        <v>667</v>
      </c>
      <c r="G7" s="241"/>
      <c r="H7" s="84" t="s">
        <v>577</v>
      </c>
      <c r="I7" s="241"/>
      <c r="J7" s="369"/>
      <c r="K7" s="241"/>
      <c r="L7" s="239"/>
      <c r="M7" s="31"/>
      <c r="N7" s="239"/>
      <c r="O7" s="31"/>
      <c r="P7" s="239"/>
      <c r="Q7" s="31"/>
      <c r="R7" s="239"/>
      <c r="S7" s="241"/>
    </row>
    <row r="8" spans="1:19" s="9" customFormat="1" ht="189" x14ac:dyDescent="0.25">
      <c r="A8" s="365"/>
      <c r="B8" s="241" t="s">
        <v>121</v>
      </c>
      <c r="C8" s="240"/>
      <c r="D8" s="10" t="s">
        <v>578</v>
      </c>
      <c r="E8" s="240"/>
      <c r="F8" s="84" t="s">
        <v>668</v>
      </c>
      <c r="G8" s="241"/>
      <c r="H8" s="84" t="s">
        <v>669</v>
      </c>
      <c r="I8" s="241"/>
      <c r="J8" s="370"/>
      <c r="K8" s="31"/>
      <c r="L8" s="239"/>
      <c r="M8" s="31"/>
      <c r="N8" s="239"/>
      <c r="O8" s="31"/>
      <c r="P8" s="239"/>
      <c r="Q8" s="31"/>
      <c r="R8" s="239"/>
      <c r="S8" s="31"/>
    </row>
    <row r="9" spans="1:19" s="9" customFormat="1" ht="78.75" x14ac:dyDescent="0.25">
      <c r="A9" s="365"/>
      <c r="B9" s="241" t="s">
        <v>122</v>
      </c>
      <c r="C9" s="240"/>
      <c r="D9" s="10" t="s">
        <v>728</v>
      </c>
      <c r="E9" s="240"/>
      <c r="F9" s="288" t="s">
        <v>727</v>
      </c>
      <c r="G9" s="241"/>
      <c r="H9" s="337" t="s">
        <v>747</v>
      </c>
      <c r="I9" s="241"/>
      <c r="J9" s="370"/>
      <c r="K9" s="32"/>
      <c r="L9" s="239"/>
      <c r="M9" s="32"/>
      <c r="N9" s="239"/>
      <c r="O9" s="32"/>
      <c r="P9" s="239"/>
      <c r="Q9" s="32"/>
      <c r="R9" s="239"/>
      <c r="S9" s="32"/>
    </row>
    <row r="10" spans="1:19" s="9" customFormat="1" ht="189" x14ac:dyDescent="0.25">
      <c r="A10" s="365"/>
      <c r="B10" s="241" t="s">
        <v>123</v>
      </c>
      <c r="C10" s="240"/>
      <c r="D10" s="10" t="s">
        <v>578</v>
      </c>
      <c r="E10" s="240"/>
      <c r="F10" s="84" t="s">
        <v>668</v>
      </c>
      <c r="G10" s="241"/>
      <c r="H10" s="84" t="s">
        <v>579</v>
      </c>
      <c r="I10" s="241"/>
      <c r="J10" s="370"/>
      <c r="K10" s="31"/>
      <c r="L10" s="239"/>
      <c r="M10" s="31"/>
      <c r="N10" s="239"/>
      <c r="O10" s="31"/>
      <c r="P10" s="239"/>
      <c r="Q10" s="31"/>
      <c r="R10" s="239"/>
      <c r="S10" s="31"/>
    </row>
    <row r="11" spans="1:19" s="9" customFormat="1" ht="189" x14ac:dyDescent="0.25">
      <c r="A11" s="365"/>
      <c r="B11" s="241" t="s">
        <v>124</v>
      </c>
      <c r="C11" s="240"/>
      <c r="D11" s="10" t="s">
        <v>578</v>
      </c>
      <c r="E11" s="240"/>
      <c r="F11" s="84" t="s">
        <v>668</v>
      </c>
      <c r="G11" s="241"/>
      <c r="H11" s="84" t="s">
        <v>579</v>
      </c>
      <c r="I11" s="241"/>
      <c r="J11" s="370"/>
      <c r="K11" s="241"/>
      <c r="L11" s="239"/>
      <c r="M11" s="241"/>
      <c r="N11" s="239"/>
      <c r="O11" s="241"/>
      <c r="P11" s="239"/>
      <c r="Q11" s="241"/>
      <c r="R11" s="239"/>
      <c r="S11" s="241"/>
    </row>
    <row r="12" spans="1:19" s="9" customFormat="1" ht="204.75" x14ac:dyDescent="0.25">
      <c r="A12" s="372"/>
      <c r="B12" s="241" t="s">
        <v>125</v>
      </c>
      <c r="C12" s="240"/>
      <c r="D12" s="10" t="s">
        <v>578</v>
      </c>
      <c r="E12" s="240"/>
      <c r="F12" s="337" t="s">
        <v>756</v>
      </c>
      <c r="G12" s="241"/>
      <c r="H12" s="337" t="s">
        <v>757</v>
      </c>
      <c r="I12" s="241"/>
      <c r="J12" s="370"/>
      <c r="K12" s="241"/>
      <c r="L12" s="239"/>
      <c r="M12" s="241"/>
      <c r="N12" s="239"/>
      <c r="O12" s="241"/>
      <c r="P12" s="239"/>
      <c r="Q12" s="241"/>
      <c r="R12" s="239"/>
      <c r="S12" s="241"/>
    </row>
    <row r="13" spans="1:19" s="9" customFormat="1" ht="37.15" customHeight="1" x14ac:dyDescent="0.25">
      <c r="A13" s="372"/>
      <c r="B13" s="241" t="s">
        <v>126</v>
      </c>
      <c r="C13" s="240"/>
      <c r="D13" s="10" t="s">
        <v>578</v>
      </c>
      <c r="E13" s="240"/>
      <c r="F13" s="84" t="s">
        <v>731</v>
      </c>
      <c r="G13" s="241"/>
      <c r="H13" s="84" t="s">
        <v>732</v>
      </c>
      <c r="I13" s="241"/>
      <c r="J13" s="371"/>
      <c r="K13" s="241"/>
      <c r="L13" s="239"/>
      <c r="M13" s="241"/>
      <c r="N13" s="239"/>
      <c r="O13" s="241"/>
      <c r="P13" s="239"/>
      <c r="Q13" s="241"/>
      <c r="R13" s="239"/>
      <c r="S13" s="241"/>
    </row>
    <row r="14" spans="1:19" s="33" customFormat="1" ht="20.25" customHeight="1" x14ac:dyDescent="0.25">
      <c r="A14" s="67"/>
      <c r="B14" s="78"/>
      <c r="G14" s="241"/>
      <c r="I14" s="241"/>
      <c r="J14" s="241"/>
      <c r="L14" s="240"/>
      <c r="N14" s="240"/>
      <c r="P14" s="240"/>
      <c r="R14" s="240"/>
    </row>
    <row r="15" spans="1:19" s="9" customFormat="1" ht="189" x14ac:dyDescent="0.25">
      <c r="A15" s="373" t="s">
        <v>99</v>
      </c>
      <c r="B15" s="241" t="s">
        <v>127</v>
      </c>
      <c r="C15" s="240"/>
      <c r="D15" s="10" t="s">
        <v>664</v>
      </c>
      <c r="E15" s="240"/>
      <c r="F15" s="84" t="s">
        <v>670</v>
      </c>
      <c r="G15" s="241"/>
      <c r="H15" s="84" t="s">
        <v>671</v>
      </c>
      <c r="I15" s="241"/>
      <c r="J15" s="369"/>
      <c r="K15" s="33"/>
      <c r="L15" s="239"/>
      <c r="M15" s="33"/>
      <c r="N15" s="239"/>
      <c r="O15" s="33"/>
      <c r="P15" s="239"/>
      <c r="Q15" s="33"/>
      <c r="R15" s="239"/>
      <c r="S15" s="33"/>
    </row>
    <row r="16" spans="1:19" s="9" customFormat="1" ht="189" x14ac:dyDescent="0.25">
      <c r="A16" s="373"/>
      <c r="B16" s="241" t="s">
        <v>121</v>
      </c>
      <c r="C16" s="240"/>
      <c r="D16" s="10" t="s">
        <v>664</v>
      </c>
      <c r="E16" s="240"/>
      <c r="F16" s="84" t="s">
        <v>670</v>
      </c>
      <c r="G16" s="241"/>
      <c r="H16" s="84" t="s">
        <v>671</v>
      </c>
      <c r="I16" s="241"/>
      <c r="J16" s="370"/>
      <c r="K16" s="33"/>
      <c r="L16" s="239"/>
      <c r="M16" s="33"/>
      <c r="N16" s="239"/>
      <c r="O16" s="33"/>
      <c r="P16" s="239"/>
      <c r="Q16" s="33"/>
      <c r="R16" s="239"/>
      <c r="S16" s="33"/>
    </row>
    <row r="17" spans="1:19" s="9" customFormat="1" ht="78.75" x14ac:dyDescent="0.25">
      <c r="A17" s="373"/>
      <c r="B17" s="241" t="s">
        <v>122</v>
      </c>
      <c r="C17" s="240"/>
      <c r="D17" s="10" t="s">
        <v>733</v>
      </c>
      <c r="E17" s="240"/>
      <c r="F17" s="337" t="s">
        <v>735</v>
      </c>
      <c r="G17" s="241"/>
      <c r="H17" s="337" t="s">
        <v>734</v>
      </c>
      <c r="I17" s="241"/>
      <c r="J17" s="370"/>
      <c r="K17" s="33"/>
      <c r="L17" s="239"/>
      <c r="M17" s="33"/>
      <c r="N17" s="239"/>
      <c r="O17" s="33"/>
      <c r="P17" s="239"/>
      <c r="Q17" s="33"/>
      <c r="R17" s="239"/>
      <c r="S17" s="33"/>
    </row>
    <row r="18" spans="1:19" s="9" customFormat="1" ht="189" x14ac:dyDescent="0.25">
      <c r="A18" s="373"/>
      <c r="B18" s="241" t="s">
        <v>123</v>
      </c>
      <c r="C18" s="240"/>
      <c r="D18" s="10" t="s">
        <v>674</v>
      </c>
      <c r="E18" s="240"/>
      <c r="F18" s="84" t="s">
        <v>672</v>
      </c>
      <c r="G18" s="34"/>
      <c r="H18" s="84" t="s">
        <v>673</v>
      </c>
      <c r="I18" s="34"/>
      <c r="J18" s="370"/>
      <c r="K18" s="33"/>
      <c r="L18" s="239"/>
      <c r="M18" s="33"/>
      <c r="N18" s="239"/>
      <c r="O18" s="33"/>
      <c r="P18" s="239"/>
      <c r="Q18" s="33"/>
      <c r="R18" s="239"/>
      <c r="S18" s="33"/>
    </row>
    <row r="19" spans="1:19" s="9" customFormat="1" ht="283.5" x14ac:dyDescent="0.25">
      <c r="A19" s="373"/>
      <c r="B19" s="241" t="s">
        <v>124</v>
      </c>
      <c r="C19" s="240"/>
      <c r="D19" s="10" t="s">
        <v>674</v>
      </c>
      <c r="E19" s="240"/>
      <c r="F19" s="84" t="s">
        <v>676</v>
      </c>
      <c r="G19" s="241"/>
      <c r="H19" s="84" t="s">
        <v>675</v>
      </c>
      <c r="I19" s="241"/>
      <c r="J19" s="370"/>
      <c r="K19" s="33"/>
      <c r="L19" s="239"/>
      <c r="M19" s="33"/>
      <c r="N19" s="239"/>
      <c r="O19" s="33"/>
      <c r="P19" s="239"/>
      <c r="Q19" s="33"/>
      <c r="R19" s="239"/>
      <c r="S19" s="33"/>
    </row>
    <row r="20" spans="1:19" s="9" customFormat="1" ht="283.5" x14ac:dyDescent="0.25">
      <c r="A20" s="372"/>
      <c r="B20" s="241" t="s">
        <v>125</v>
      </c>
      <c r="C20" s="240"/>
      <c r="D20" s="10" t="s">
        <v>674</v>
      </c>
      <c r="E20" s="240"/>
      <c r="F20" s="84" t="s">
        <v>676</v>
      </c>
      <c r="G20" s="241"/>
      <c r="H20" s="84" t="s">
        <v>671</v>
      </c>
      <c r="I20" s="241"/>
      <c r="J20" s="370"/>
      <c r="K20" s="33"/>
      <c r="L20" s="239"/>
      <c r="M20" s="33"/>
      <c r="N20" s="239"/>
      <c r="O20" s="33"/>
      <c r="P20" s="239"/>
      <c r="Q20" s="33"/>
      <c r="R20" s="239"/>
      <c r="S20" s="33"/>
    </row>
    <row r="21" spans="1:19" s="9" customFormat="1" ht="94.5" x14ac:dyDescent="0.25">
      <c r="A21" s="372"/>
      <c r="B21" s="241" t="s">
        <v>126</v>
      </c>
      <c r="C21" s="240"/>
      <c r="D21" s="10" t="s">
        <v>674</v>
      </c>
      <c r="E21" s="240"/>
      <c r="F21" s="337" t="s">
        <v>736</v>
      </c>
      <c r="G21" s="241"/>
      <c r="H21" s="337" t="s">
        <v>746</v>
      </c>
      <c r="I21" s="241"/>
      <c r="J21" s="371"/>
      <c r="K21" s="33"/>
      <c r="L21" s="239"/>
      <c r="M21" s="33"/>
      <c r="N21" s="239"/>
      <c r="O21" s="33"/>
      <c r="P21" s="239"/>
      <c r="Q21" s="33"/>
      <c r="R21" s="239"/>
      <c r="S21" s="33"/>
    </row>
    <row r="22" spans="1:19" s="11" customFormat="1" x14ac:dyDescent="0.25">
      <c r="A22" s="53"/>
    </row>
  </sheetData>
  <mergeCells count="4">
    <mergeCell ref="A7:A13"/>
    <mergeCell ref="A15:A21"/>
    <mergeCell ref="J7:J13"/>
    <mergeCell ref="J15:J21"/>
  </mergeCells>
  <phoneticPr fontId="71" type="noConversion"/>
  <hyperlinks>
    <hyperlink ref="F9" r:id="rId1" xr:uid="{C0278F7C-A3EA-466E-BA8F-7AC3B36CBE79}"/>
  </hyperlinks>
  <pageMargins left="0.7" right="0.7" top="0.75" bottom="0.75" header="0.3" footer="0.3"/>
  <pageSetup paperSize="8" orientation="landscape" horizontalDpi="1200" verticalDpi="1200" r:id="rId2"/>
  <headerFooter>
    <oddHeader>&amp;C&amp;G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14"/>
  <sheetViews>
    <sheetView zoomScale="70" zoomScaleNormal="70" zoomScalePageLayoutView="90" workbookViewId="0">
      <selection activeCell="B14" sqref="B14"/>
    </sheetView>
  </sheetViews>
  <sheetFormatPr defaultColWidth="10.5" defaultRowHeight="15.75" x14ac:dyDescent="0.25"/>
  <cols>
    <col min="1" max="1" width="12.5" customWidth="1"/>
    <col min="2" max="2" width="49.75" customWidth="1"/>
    <col min="3" max="3" width="3.75" customWidth="1"/>
    <col min="4" max="4" width="41" customWidth="1"/>
    <col min="5" max="5" width="3.75" customWidth="1"/>
    <col min="6" max="6" width="27.5" customWidth="1"/>
    <col min="7" max="7" width="3.75" customWidth="1"/>
    <col min="8" max="8" width="27.5" customWidth="1"/>
    <col min="9" max="9" width="3.75" customWidth="1"/>
    <col min="10" max="10" width="48"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1" t="s">
        <v>128</v>
      </c>
    </row>
    <row r="3" spans="1:19" s="32" customFormat="1" ht="126" x14ac:dyDescent="0.25">
      <c r="A3" s="218" t="s">
        <v>129</v>
      </c>
      <c r="B3" s="49" t="s">
        <v>130</v>
      </c>
      <c r="D3" s="10" t="s">
        <v>571</v>
      </c>
      <c r="F3" s="50"/>
      <c r="H3" s="50"/>
      <c r="J3" s="238"/>
      <c r="L3" s="239"/>
      <c r="N3" s="239"/>
      <c r="P3" s="239"/>
      <c r="R3" s="239"/>
    </row>
    <row r="4" spans="1:19" s="31" customFormat="1" ht="19.5" x14ac:dyDescent="0.25">
      <c r="A4" s="48"/>
      <c r="B4" s="40"/>
      <c r="D4" s="40"/>
      <c r="F4" s="40"/>
      <c r="H4" s="40"/>
      <c r="J4" s="41"/>
      <c r="L4" s="41"/>
      <c r="N4" s="41"/>
      <c r="P4" s="41"/>
      <c r="R4" s="41"/>
    </row>
    <row r="5" spans="1:19" s="45" customFormat="1" ht="97.5" x14ac:dyDescent="0.25">
      <c r="A5" s="43"/>
      <c r="B5" s="83"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9" customFormat="1" ht="189" x14ac:dyDescent="0.25">
      <c r="A7" s="245"/>
      <c r="B7" s="78" t="s">
        <v>131</v>
      </c>
      <c r="C7" s="240"/>
      <c r="D7" s="10" t="s">
        <v>581</v>
      </c>
      <c r="E7" s="240"/>
      <c r="F7" s="84" t="s">
        <v>677</v>
      </c>
      <c r="G7" s="241"/>
      <c r="H7" s="84" t="s">
        <v>582</v>
      </c>
      <c r="I7" s="241"/>
      <c r="J7" s="369"/>
      <c r="K7" s="241"/>
      <c r="L7" s="239"/>
      <c r="M7" s="31"/>
      <c r="N7" s="239"/>
      <c r="O7" s="31"/>
      <c r="P7" s="239"/>
      <c r="Q7" s="31"/>
      <c r="R7" s="239"/>
      <c r="S7" s="241"/>
    </row>
    <row r="8" spans="1:19" s="9" customFormat="1" ht="189" x14ac:dyDescent="0.25">
      <c r="A8" s="245"/>
      <c r="B8" s="313" t="s">
        <v>132</v>
      </c>
      <c r="C8" s="240"/>
      <c r="D8" s="10" t="s">
        <v>581</v>
      </c>
      <c r="E8" s="240"/>
      <c r="F8" s="84" t="s">
        <v>677</v>
      </c>
      <c r="G8" s="241"/>
      <c r="H8" s="84" t="s">
        <v>582</v>
      </c>
      <c r="I8" s="241"/>
      <c r="J8" s="370"/>
      <c r="K8" s="31"/>
      <c r="L8" s="239"/>
      <c r="M8" s="31"/>
      <c r="N8" s="239"/>
      <c r="O8" s="31"/>
      <c r="P8" s="239"/>
      <c r="Q8" s="31"/>
      <c r="R8" s="239"/>
      <c r="S8" s="31"/>
    </row>
    <row r="9" spans="1:19" s="9" customFormat="1" ht="189" x14ac:dyDescent="0.25">
      <c r="A9" s="245"/>
      <c r="B9" s="313" t="s">
        <v>133</v>
      </c>
      <c r="C9" s="240"/>
      <c r="D9" s="10" t="s">
        <v>581</v>
      </c>
      <c r="E9" s="240"/>
      <c r="F9" s="84" t="s">
        <v>677</v>
      </c>
      <c r="G9" s="241"/>
      <c r="H9" s="84" t="s">
        <v>582</v>
      </c>
      <c r="I9" s="241"/>
      <c r="J9" s="370"/>
      <c r="K9" s="32"/>
      <c r="L9" s="239"/>
      <c r="M9" s="32"/>
      <c r="N9" s="239"/>
      <c r="O9" s="32"/>
      <c r="P9" s="239"/>
      <c r="Q9" s="32"/>
      <c r="R9" s="239"/>
      <c r="S9" s="32"/>
    </row>
    <row r="10" spans="1:19" s="9" customFormat="1" ht="189" x14ac:dyDescent="0.25">
      <c r="A10" s="245"/>
      <c r="B10" s="78" t="s">
        <v>134</v>
      </c>
      <c r="C10" s="240"/>
      <c r="D10" s="10" t="s">
        <v>581</v>
      </c>
      <c r="E10" s="240"/>
      <c r="F10" s="84" t="s">
        <v>677</v>
      </c>
      <c r="G10" s="241"/>
      <c r="H10" s="84" t="s">
        <v>582</v>
      </c>
      <c r="I10" s="241"/>
      <c r="J10" s="370"/>
      <c r="K10" s="31"/>
      <c r="L10" s="239"/>
      <c r="M10" s="31"/>
      <c r="N10" s="239"/>
      <c r="O10" s="31"/>
      <c r="P10" s="239"/>
      <c r="Q10" s="31"/>
      <c r="R10" s="239"/>
      <c r="S10" s="31"/>
    </row>
    <row r="11" spans="1:19" s="9" customFormat="1" ht="157.5" x14ac:dyDescent="0.25">
      <c r="A11" s="245"/>
      <c r="B11" s="78" t="s">
        <v>135</v>
      </c>
      <c r="C11" s="240"/>
      <c r="D11" s="10" t="s">
        <v>583</v>
      </c>
      <c r="E11" s="240"/>
      <c r="F11" s="84" t="s">
        <v>678</v>
      </c>
      <c r="G11" s="241"/>
      <c r="H11" s="84" t="s">
        <v>584</v>
      </c>
      <c r="I11" s="241"/>
      <c r="J11" s="370"/>
      <c r="K11" s="241"/>
      <c r="L11" s="239"/>
      <c r="M11" s="241"/>
      <c r="N11" s="239"/>
      <c r="O11" s="241"/>
      <c r="P11" s="239"/>
      <c r="Q11" s="241"/>
      <c r="R11" s="239"/>
      <c r="S11" s="241"/>
    </row>
    <row r="12" spans="1:19" s="9" customFormat="1" ht="55.15" customHeight="1" x14ac:dyDescent="0.25">
      <c r="A12" s="245"/>
      <c r="B12" s="78" t="s">
        <v>136</v>
      </c>
      <c r="C12" s="240"/>
      <c r="D12" s="10" t="s">
        <v>537</v>
      </c>
      <c r="E12" s="240"/>
      <c r="F12" s="84" t="s">
        <v>537</v>
      </c>
      <c r="G12" s="241"/>
      <c r="H12" s="84" t="s">
        <v>537</v>
      </c>
      <c r="I12" s="241"/>
      <c r="J12" s="371"/>
      <c r="K12" s="241"/>
      <c r="L12" s="239"/>
      <c r="M12" s="241"/>
      <c r="N12" s="239"/>
      <c r="O12" s="241"/>
      <c r="P12" s="239"/>
      <c r="Q12" s="241"/>
      <c r="R12" s="239"/>
      <c r="S12" s="241"/>
    </row>
    <row r="13" spans="1:19" s="11" customFormat="1" ht="189" x14ac:dyDescent="0.25">
      <c r="A13" s="53"/>
      <c r="B13" s="23" t="s">
        <v>137</v>
      </c>
      <c r="F13" s="84" t="s">
        <v>580</v>
      </c>
    </row>
    <row r="14" spans="1:19" ht="189" x14ac:dyDescent="0.25">
      <c r="B14" s="314" t="s">
        <v>138</v>
      </c>
      <c r="F14" s="84" t="s">
        <v>580</v>
      </c>
    </row>
  </sheetData>
  <mergeCells count="1">
    <mergeCell ref="J7:J12"/>
  </mergeCells>
  <phoneticPr fontId="71" type="noConversion"/>
  <pageMargins left="0.7" right="0.7" top="0.75" bottom="0.75" header="0.3" footer="0.3"/>
  <pageSetup paperSize="8" orientation="landscape" horizontalDpi="1200" verticalDpi="1200"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19"/>
  <sheetViews>
    <sheetView zoomScale="90" zoomScaleNormal="90" zoomScalePageLayoutView="90" workbookViewId="0">
      <selection activeCell="D11" sqref="D11"/>
    </sheetView>
  </sheetViews>
  <sheetFormatPr defaultColWidth="10.5" defaultRowHeight="15.75" x14ac:dyDescent="0.25"/>
  <cols>
    <col min="1" max="1" width="18" customWidth="1"/>
    <col min="2" max="2" width="37" style="14" customWidth="1"/>
    <col min="3" max="3" width="3.5" customWidth="1"/>
    <col min="4" max="4" width="41.25" customWidth="1"/>
    <col min="5" max="5" width="3.5" customWidth="1"/>
    <col min="6" max="6" width="30.5" customWidth="1"/>
    <col min="7" max="7" width="3.5" customWidth="1"/>
    <col min="8" max="8" width="30.5" customWidth="1"/>
    <col min="9" max="9" width="3.5" customWidth="1"/>
    <col min="10" max="10" width="47.7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98" width="10.75"/>
  </cols>
  <sheetData>
    <row r="1" spans="1:19" ht="26.25" x14ac:dyDescent="0.4">
      <c r="A1" s="2" t="s">
        <v>139</v>
      </c>
    </row>
    <row r="3" spans="1:19" s="32" customFormat="1" ht="173.25" x14ac:dyDescent="0.25">
      <c r="A3" s="218" t="s">
        <v>140</v>
      </c>
      <c r="B3" s="49" t="s">
        <v>141</v>
      </c>
      <c r="D3" s="10" t="s">
        <v>729</v>
      </c>
      <c r="F3" s="50"/>
      <c r="H3" s="50"/>
      <c r="J3" s="238"/>
      <c r="L3" s="239"/>
      <c r="N3" s="239"/>
      <c r="P3" s="239"/>
      <c r="R3" s="239"/>
    </row>
    <row r="4" spans="1:19" s="31" customFormat="1" ht="19.5" x14ac:dyDescent="0.25">
      <c r="A4" s="48"/>
      <c r="B4" s="40"/>
      <c r="D4" s="40"/>
      <c r="F4" s="40"/>
      <c r="H4" s="40"/>
      <c r="J4" s="41"/>
      <c r="L4" s="41"/>
      <c r="N4" s="41"/>
      <c r="P4" s="41"/>
      <c r="R4" s="41"/>
    </row>
    <row r="5" spans="1:19" s="45" customFormat="1" ht="97.5" x14ac:dyDescent="0.25">
      <c r="A5" s="43"/>
      <c r="B5" s="44"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9" customFormat="1" ht="110.25" x14ac:dyDescent="0.25">
      <c r="A7" s="245"/>
      <c r="B7" s="15" t="s">
        <v>142</v>
      </c>
      <c r="C7" s="240"/>
      <c r="D7" s="10" t="s">
        <v>564</v>
      </c>
      <c r="E7" s="240"/>
      <c r="F7" s="84" t="s">
        <v>679</v>
      </c>
      <c r="G7" s="241"/>
      <c r="H7" s="84" t="s">
        <v>585</v>
      </c>
      <c r="I7" s="241"/>
      <c r="J7" s="369"/>
      <c r="K7" s="241"/>
      <c r="L7" s="239"/>
      <c r="M7" s="31"/>
      <c r="N7" s="239"/>
      <c r="O7" s="31"/>
      <c r="P7" s="239"/>
      <c r="Q7" s="31"/>
      <c r="R7" s="239"/>
      <c r="S7" s="241"/>
    </row>
    <row r="8" spans="1:19" s="9" customFormat="1" ht="110.25" x14ac:dyDescent="0.25">
      <c r="A8" s="245"/>
      <c r="B8" s="246" t="s">
        <v>143</v>
      </c>
      <c r="C8" s="240"/>
      <c r="D8" s="10" t="s">
        <v>564</v>
      </c>
      <c r="E8" s="240"/>
      <c r="F8" s="84" t="s">
        <v>679</v>
      </c>
      <c r="G8" s="241"/>
      <c r="H8" s="84" t="s">
        <v>558</v>
      </c>
      <c r="I8" s="241"/>
      <c r="J8" s="370"/>
      <c r="K8" s="31"/>
      <c r="L8" s="239"/>
      <c r="M8" s="31"/>
      <c r="N8" s="239"/>
      <c r="O8" s="31"/>
      <c r="P8" s="239"/>
      <c r="Q8" s="31"/>
      <c r="R8" s="239"/>
      <c r="S8" s="31"/>
    </row>
    <row r="9" spans="1:19" s="9" customFormat="1" ht="236.25" x14ac:dyDescent="0.25">
      <c r="A9" s="245"/>
      <c r="B9" s="291" t="s">
        <v>144</v>
      </c>
      <c r="C9" s="240"/>
      <c r="D9" s="10" t="s">
        <v>564</v>
      </c>
      <c r="E9" s="240"/>
      <c r="F9" s="84" t="s">
        <v>680</v>
      </c>
      <c r="G9" s="241"/>
      <c r="H9" s="84" t="s">
        <v>585</v>
      </c>
      <c r="I9" s="241"/>
      <c r="J9" s="370"/>
      <c r="K9" s="32"/>
      <c r="L9" s="239"/>
      <c r="M9" s="32"/>
      <c r="N9" s="239"/>
      <c r="O9" s="32"/>
      <c r="P9" s="239"/>
      <c r="Q9" s="32"/>
      <c r="R9" s="239"/>
      <c r="S9" s="32"/>
    </row>
    <row r="10" spans="1:19" s="9" customFormat="1" ht="110.25" x14ac:dyDescent="0.25">
      <c r="A10" s="245"/>
      <c r="B10" s="291" t="s">
        <v>145</v>
      </c>
      <c r="C10" s="240"/>
      <c r="D10" s="10" t="s">
        <v>776</v>
      </c>
      <c r="E10" s="240"/>
      <c r="F10" s="337" t="s">
        <v>779</v>
      </c>
      <c r="G10" s="241"/>
      <c r="H10" s="337" t="s">
        <v>780</v>
      </c>
      <c r="I10" s="241"/>
      <c r="J10" s="370"/>
      <c r="K10" s="32"/>
      <c r="L10" s="239"/>
      <c r="M10" s="32"/>
      <c r="N10" s="239"/>
      <c r="O10" s="32"/>
      <c r="P10" s="239"/>
      <c r="Q10" s="32"/>
      <c r="R10" s="239"/>
      <c r="S10" s="32"/>
    </row>
    <row r="11" spans="1:19" s="9" customFormat="1" ht="32.25" customHeight="1" x14ac:dyDescent="0.25">
      <c r="A11" s="245" t="s">
        <v>730</v>
      </c>
      <c r="B11" s="464" t="s">
        <v>146</v>
      </c>
      <c r="C11" s="240"/>
      <c r="D11" s="10" t="s">
        <v>593</v>
      </c>
      <c r="E11" s="240"/>
      <c r="F11" s="84" t="s">
        <v>48</v>
      </c>
      <c r="G11" s="241"/>
      <c r="H11" s="84" t="s">
        <v>93</v>
      </c>
      <c r="I11" s="241"/>
      <c r="J11" s="370"/>
      <c r="K11" s="31"/>
      <c r="L11" s="239"/>
      <c r="M11" s="31"/>
      <c r="N11" s="239"/>
      <c r="O11" s="31"/>
      <c r="P11" s="239"/>
      <c r="Q11" s="31"/>
      <c r="R11" s="239"/>
      <c r="S11" s="31"/>
    </row>
    <row r="12" spans="1:19" s="9" customFormat="1" ht="32.25" customHeight="1" x14ac:dyDescent="0.25">
      <c r="A12" s="245" t="s">
        <v>730</v>
      </c>
      <c r="B12" s="465" t="s">
        <v>147</v>
      </c>
      <c r="C12" s="240"/>
      <c r="D12" s="10" t="s">
        <v>593</v>
      </c>
      <c r="E12" s="240"/>
      <c r="F12" s="84" t="s">
        <v>48</v>
      </c>
      <c r="G12" s="241"/>
      <c r="H12" s="84" t="s">
        <v>93</v>
      </c>
      <c r="I12" s="241"/>
      <c r="J12" s="370"/>
      <c r="K12" s="241"/>
      <c r="L12" s="239"/>
      <c r="M12" s="241"/>
      <c r="N12" s="239"/>
      <c r="O12" s="241"/>
      <c r="P12" s="239"/>
      <c r="Q12" s="241"/>
      <c r="R12" s="239"/>
      <c r="S12" s="241"/>
    </row>
    <row r="13" spans="1:19" s="9" customFormat="1" ht="32.25" customHeight="1" x14ac:dyDescent="0.25">
      <c r="A13" s="245"/>
      <c r="B13" s="246" t="s">
        <v>148</v>
      </c>
      <c r="C13" s="240"/>
      <c r="D13" s="10" t="s">
        <v>593</v>
      </c>
      <c r="E13" s="240"/>
      <c r="F13" s="84" t="s">
        <v>48</v>
      </c>
      <c r="G13" s="241"/>
      <c r="H13" s="84" t="s">
        <v>93</v>
      </c>
      <c r="I13" s="241"/>
      <c r="J13" s="370"/>
      <c r="K13" s="241"/>
      <c r="L13" s="239"/>
      <c r="M13" s="241"/>
      <c r="N13" s="239"/>
      <c r="O13" s="241"/>
      <c r="P13" s="239"/>
      <c r="Q13" s="241"/>
      <c r="R13" s="239"/>
      <c r="S13" s="241"/>
    </row>
    <row r="14" spans="1:19" s="9" customFormat="1" ht="32.25" customHeight="1" x14ac:dyDescent="0.25">
      <c r="A14" s="245"/>
      <c r="B14" s="246" t="s">
        <v>149</v>
      </c>
      <c r="C14" s="240"/>
      <c r="D14" s="10" t="s">
        <v>730</v>
      </c>
      <c r="E14" s="240"/>
      <c r="F14" s="84" t="s">
        <v>48</v>
      </c>
      <c r="G14" s="241"/>
      <c r="H14" s="84" t="s">
        <v>93</v>
      </c>
      <c r="I14" s="241"/>
      <c r="J14" s="370"/>
      <c r="K14" s="241"/>
      <c r="L14" s="239"/>
      <c r="M14" s="241"/>
      <c r="N14" s="239"/>
      <c r="O14" s="241"/>
      <c r="P14" s="239"/>
      <c r="Q14" s="241"/>
      <c r="R14" s="239"/>
      <c r="S14" s="241"/>
    </row>
    <row r="15" spans="1:19" s="9" customFormat="1" ht="32.25" customHeight="1" x14ac:dyDescent="0.25">
      <c r="A15" s="245" t="s">
        <v>730</v>
      </c>
      <c r="B15" s="465" t="s">
        <v>150</v>
      </c>
      <c r="C15" s="240"/>
      <c r="D15" s="10" t="s">
        <v>593</v>
      </c>
      <c r="E15" s="240"/>
      <c r="F15" s="337" t="s">
        <v>48</v>
      </c>
      <c r="G15" s="33"/>
      <c r="H15" s="337" t="s">
        <v>93</v>
      </c>
      <c r="I15" s="33"/>
      <c r="J15" s="370"/>
      <c r="K15" s="33"/>
      <c r="L15" s="239"/>
      <c r="M15" s="33"/>
      <c r="N15" s="239"/>
      <c r="O15" s="33"/>
      <c r="P15" s="239"/>
      <c r="Q15" s="33"/>
      <c r="R15" s="239"/>
      <c r="S15" s="33"/>
    </row>
    <row r="16" spans="1:19" s="9" customFormat="1" ht="94.5" x14ac:dyDescent="0.25">
      <c r="A16" s="245"/>
      <c r="B16" s="246" t="s">
        <v>151</v>
      </c>
      <c r="C16" s="240"/>
      <c r="D16" s="10" t="s">
        <v>730</v>
      </c>
      <c r="E16" s="240"/>
      <c r="F16" s="84" t="s">
        <v>730</v>
      </c>
      <c r="G16" s="33"/>
      <c r="H16" s="84" t="s">
        <v>759</v>
      </c>
      <c r="I16" s="33"/>
      <c r="J16" s="370"/>
      <c r="K16" s="33"/>
      <c r="L16" s="239"/>
      <c r="M16" s="33"/>
      <c r="N16" s="239"/>
      <c r="O16" s="33"/>
      <c r="P16" s="239"/>
      <c r="Q16" s="33"/>
      <c r="R16" s="239"/>
      <c r="S16" s="33"/>
    </row>
    <row r="17" spans="1:19" s="9" customFormat="1" ht="78.75" x14ac:dyDescent="0.25">
      <c r="A17" s="245"/>
      <c r="B17" s="338" t="s">
        <v>152</v>
      </c>
      <c r="C17" s="240"/>
      <c r="D17" s="10" t="s">
        <v>730</v>
      </c>
      <c r="E17" s="240"/>
      <c r="F17" s="84" t="s">
        <v>730</v>
      </c>
      <c r="G17" s="33"/>
      <c r="H17" s="337" t="s">
        <v>758</v>
      </c>
      <c r="I17" s="33"/>
      <c r="J17" s="370"/>
      <c r="K17" s="33"/>
      <c r="L17" s="239"/>
      <c r="M17" s="33"/>
      <c r="N17" s="239"/>
      <c r="O17" s="33"/>
      <c r="P17" s="239"/>
      <c r="Q17" s="33"/>
      <c r="R17" s="239"/>
      <c r="S17" s="33"/>
    </row>
    <row r="18" spans="1:19" s="9" customFormat="1" ht="63" x14ac:dyDescent="0.25">
      <c r="A18" s="245"/>
      <c r="B18" s="15" t="s">
        <v>153</v>
      </c>
      <c r="C18" s="240"/>
      <c r="D18" s="10" t="s">
        <v>730</v>
      </c>
      <c r="E18" s="240"/>
      <c r="F18" s="84" t="s">
        <v>730</v>
      </c>
      <c r="G18" s="33"/>
      <c r="H18" s="337" t="s">
        <v>760</v>
      </c>
      <c r="I18" s="33"/>
      <c r="J18" s="371"/>
      <c r="K18" s="33"/>
      <c r="L18" s="239"/>
      <c r="M18" s="33"/>
      <c r="N18" s="239"/>
      <c r="O18" s="33"/>
      <c r="P18" s="239"/>
      <c r="Q18" s="33"/>
      <c r="R18" s="239"/>
      <c r="S18" s="33"/>
    </row>
    <row r="19" spans="1:19" s="11" customFormat="1" x14ac:dyDescent="0.25">
      <c r="A19" s="53"/>
      <c r="B19" s="82"/>
    </row>
  </sheetData>
  <mergeCells count="1">
    <mergeCell ref="J7:J18"/>
  </mergeCells>
  <pageMargins left="0.7" right="0.7" top="0.75" bottom="0.75" header="0.3" footer="0.3"/>
  <pageSetup paperSize="8" orientation="landscape" horizontalDpi="1200" verticalDpi="1200"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25"/>
  <sheetViews>
    <sheetView topLeftCell="A9" zoomScale="60" zoomScaleNormal="60" workbookViewId="0">
      <selection activeCell="D11" sqref="D11"/>
    </sheetView>
  </sheetViews>
  <sheetFormatPr defaultColWidth="10.5" defaultRowHeight="15.75" x14ac:dyDescent="0.25"/>
  <cols>
    <col min="1" max="1" width="15" customWidth="1"/>
    <col min="2" max="2" width="65.25" customWidth="1"/>
    <col min="3" max="3" width="3.25" customWidth="1"/>
    <col min="4" max="4" width="38.5" customWidth="1"/>
    <col min="5" max="5" width="3.25" customWidth="1"/>
    <col min="6" max="6" width="26.25" customWidth="1"/>
    <col min="7" max="7" width="3.25" customWidth="1"/>
    <col min="8" max="8" width="26.25" customWidth="1"/>
    <col min="9" max="9" width="3.25" customWidth="1"/>
    <col min="10" max="10" width="51" customWidth="1"/>
    <col min="11" max="11" width="3.25" customWidth="1"/>
    <col min="12" max="12" width="39.5" customWidth="1"/>
    <col min="13" max="13" width="3.25" customWidth="1"/>
    <col min="14" max="14" width="39.5" customWidth="1"/>
    <col min="15" max="15" width="3.25" customWidth="1"/>
    <col min="16" max="16" width="39.5" customWidth="1"/>
    <col min="17" max="17" width="3.25" customWidth="1"/>
    <col min="18" max="18" width="39.5" customWidth="1"/>
    <col min="19" max="19" width="3.25" customWidth="1"/>
  </cols>
  <sheetData>
    <row r="1" spans="1:19" ht="26.25" x14ac:dyDescent="0.4">
      <c r="A1" s="2" t="s">
        <v>154</v>
      </c>
    </row>
    <row r="3" spans="1:19" s="32" customFormat="1" ht="192" customHeight="1" x14ac:dyDescent="0.25">
      <c r="A3" s="218" t="s">
        <v>155</v>
      </c>
      <c r="B3" s="345" t="s">
        <v>156</v>
      </c>
      <c r="D3" s="432" t="s">
        <v>789</v>
      </c>
      <c r="F3" s="50"/>
      <c r="H3" s="50"/>
      <c r="J3" s="238"/>
      <c r="L3" s="239"/>
      <c r="N3" s="239"/>
      <c r="P3" s="239"/>
      <c r="R3" s="239"/>
    </row>
    <row r="4" spans="1:19" s="31" customFormat="1" ht="19.5" x14ac:dyDescent="0.25">
      <c r="A4" s="48"/>
      <c r="B4" s="40"/>
      <c r="D4" s="40"/>
      <c r="F4" s="40"/>
      <c r="H4" s="40"/>
      <c r="J4" s="41"/>
      <c r="L4" s="41"/>
      <c r="N4" s="41"/>
      <c r="P4" s="41"/>
      <c r="R4" s="41"/>
    </row>
    <row r="5" spans="1:19" s="45" customFormat="1" ht="97.5" x14ac:dyDescent="0.25">
      <c r="A5" s="43"/>
      <c r="B5" s="83" t="s">
        <v>80</v>
      </c>
      <c r="D5" s="77" t="s">
        <v>81</v>
      </c>
      <c r="E5" s="38"/>
      <c r="F5" s="77" t="s">
        <v>82</v>
      </c>
      <c r="G5" s="38"/>
      <c r="H5" s="77" t="s">
        <v>83</v>
      </c>
      <c r="J5" s="39" t="s">
        <v>84</v>
      </c>
      <c r="K5" s="38"/>
      <c r="L5" s="39" t="s">
        <v>85</v>
      </c>
      <c r="M5" s="38"/>
      <c r="N5" s="39" t="s">
        <v>86</v>
      </c>
      <c r="O5" s="38"/>
      <c r="P5" s="39" t="s">
        <v>87</v>
      </c>
      <c r="Q5" s="38"/>
      <c r="R5" s="39" t="s">
        <v>88</v>
      </c>
      <c r="S5" s="38"/>
    </row>
    <row r="6" spans="1:19" s="31" customFormat="1" ht="19.5" x14ac:dyDescent="0.25">
      <c r="A6" s="48"/>
      <c r="B6" s="40"/>
      <c r="D6" s="40"/>
      <c r="F6" s="40"/>
      <c r="H6" s="40"/>
      <c r="J6" s="41"/>
      <c r="L6" s="41"/>
      <c r="N6" s="41"/>
      <c r="P6" s="41"/>
      <c r="R6" s="41"/>
    </row>
    <row r="7" spans="1:19" s="32" customFormat="1" ht="31.5" x14ac:dyDescent="0.25">
      <c r="A7" s="218" t="s">
        <v>103</v>
      </c>
      <c r="B7" s="49" t="s">
        <v>157</v>
      </c>
      <c r="D7" s="10" t="s">
        <v>533</v>
      </c>
      <c r="F7" s="50"/>
      <c r="H7" s="50"/>
      <c r="J7" s="238"/>
    </row>
    <row r="8" spans="1:19" s="31" customFormat="1" ht="19.5" x14ac:dyDescent="0.25">
      <c r="A8" s="60"/>
      <c r="B8" s="40"/>
      <c r="D8" s="40"/>
      <c r="F8" s="40"/>
      <c r="H8" s="40"/>
      <c r="J8" s="41"/>
    </row>
    <row r="9" spans="1:19" s="9" customFormat="1" ht="141.75" x14ac:dyDescent="0.25">
      <c r="A9" s="218" t="s">
        <v>158</v>
      </c>
      <c r="B9" s="24" t="s">
        <v>159</v>
      </c>
      <c r="C9" s="240"/>
      <c r="D9" s="10" t="s">
        <v>564</v>
      </c>
      <c r="E9" s="240"/>
      <c r="F9" s="84" t="s">
        <v>681</v>
      </c>
      <c r="G9" s="241"/>
      <c r="H9" s="84" t="s">
        <v>682</v>
      </c>
      <c r="I9" s="241"/>
      <c r="J9" s="369"/>
      <c r="K9" s="241"/>
      <c r="L9" s="239"/>
      <c r="M9" s="31"/>
      <c r="N9" s="239"/>
      <c r="O9" s="31"/>
      <c r="P9" s="239"/>
      <c r="Q9" s="31"/>
      <c r="R9" s="239"/>
      <c r="S9" s="241"/>
    </row>
    <row r="10" spans="1:19" s="9" customFormat="1" ht="141.75" x14ac:dyDescent="0.25">
      <c r="A10" s="365" t="s">
        <v>160</v>
      </c>
      <c r="B10" s="315" t="s">
        <v>161</v>
      </c>
      <c r="C10" s="240"/>
      <c r="D10" s="10" t="s">
        <v>564</v>
      </c>
      <c r="E10" s="240"/>
      <c r="F10" s="84" t="s">
        <v>681</v>
      </c>
      <c r="G10" s="241"/>
      <c r="H10" s="84" t="s">
        <v>682</v>
      </c>
      <c r="I10" s="241"/>
      <c r="J10" s="370"/>
      <c r="K10" s="31"/>
      <c r="L10" s="239"/>
      <c r="M10" s="31"/>
      <c r="N10" s="239"/>
      <c r="O10" s="31"/>
      <c r="P10" s="239"/>
      <c r="Q10" s="31"/>
      <c r="R10" s="239"/>
      <c r="S10" s="31"/>
    </row>
    <row r="11" spans="1:19" s="9" customFormat="1" ht="141.75" x14ac:dyDescent="0.25">
      <c r="A11" s="373"/>
      <c r="B11" s="433" t="s">
        <v>162</v>
      </c>
      <c r="C11" s="240"/>
      <c r="D11" s="336" t="s">
        <v>790</v>
      </c>
      <c r="E11" s="240"/>
      <c r="F11" s="84" t="s">
        <v>681</v>
      </c>
      <c r="G11" s="241"/>
      <c r="H11" s="84" t="s">
        <v>682</v>
      </c>
      <c r="I11" s="241"/>
      <c r="J11" s="370"/>
      <c r="K11" s="32"/>
      <c r="L11" s="239"/>
      <c r="M11" s="32"/>
      <c r="N11" s="239"/>
      <c r="O11" s="32"/>
      <c r="P11" s="239"/>
      <c r="Q11" s="32"/>
      <c r="R11" s="239"/>
      <c r="S11" s="32"/>
    </row>
    <row r="12" spans="1:19" s="9" customFormat="1" ht="141.75" x14ac:dyDescent="0.25">
      <c r="A12" s="373"/>
      <c r="B12" s="316" t="s">
        <v>163</v>
      </c>
      <c r="C12" s="240"/>
      <c r="D12" s="10" t="s">
        <v>564</v>
      </c>
      <c r="E12" s="240"/>
      <c r="F12" s="84" t="s">
        <v>681</v>
      </c>
      <c r="G12" s="241"/>
      <c r="H12" s="84" t="s">
        <v>682</v>
      </c>
      <c r="I12" s="241"/>
      <c r="J12" s="370"/>
      <c r="K12" s="31"/>
      <c r="L12" s="239"/>
      <c r="M12" s="31"/>
      <c r="N12" s="239"/>
      <c r="O12" s="31"/>
      <c r="P12" s="239"/>
      <c r="Q12" s="31"/>
      <c r="R12" s="239"/>
      <c r="S12" s="31"/>
    </row>
    <row r="13" spans="1:19" s="9" customFormat="1" ht="141.75" x14ac:dyDescent="0.25">
      <c r="A13" s="373"/>
      <c r="B13" s="433" t="s">
        <v>164</v>
      </c>
      <c r="C13" s="240"/>
      <c r="D13" s="336" t="s">
        <v>790</v>
      </c>
      <c r="E13" s="240"/>
      <c r="F13" s="84" t="s">
        <v>681</v>
      </c>
      <c r="G13" s="241"/>
      <c r="H13" s="84" t="s">
        <v>682</v>
      </c>
      <c r="I13" s="241"/>
      <c r="J13" s="370"/>
      <c r="K13" s="241"/>
      <c r="L13" s="239"/>
      <c r="M13" s="241"/>
      <c r="N13" s="239"/>
      <c r="O13" s="241"/>
      <c r="P13" s="239"/>
      <c r="Q13" s="241"/>
      <c r="R13" s="239"/>
      <c r="S13" s="241"/>
    </row>
    <row r="14" spans="1:19" s="9" customFormat="1" ht="141.75" x14ac:dyDescent="0.25">
      <c r="A14" s="373"/>
      <c r="B14" s="316" t="s">
        <v>165</v>
      </c>
      <c r="C14" s="240"/>
      <c r="D14" s="10" t="s">
        <v>564</v>
      </c>
      <c r="E14" s="240"/>
      <c r="F14" s="84" t="s">
        <v>681</v>
      </c>
      <c r="G14" s="241"/>
      <c r="H14" s="84" t="s">
        <v>682</v>
      </c>
      <c r="I14" s="241"/>
      <c r="J14" s="370"/>
      <c r="K14" s="241"/>
      <c r="L14" s="239"/>
      <c r="M14" s="241"/>
      <c r="N14" s="239"/>
      <c r="O14" s="241"/>
      <c r="P14" s="239"/>
      <c r="Q14" s="241"/>
      <c r="R14" s="239"/>
      <c r="S14" s="241"/>
    </row>
    <row r="15" spans="1:19" s="9" customFormat="1" ht="141.75" x14ac:dyDescent="0.25">
      <c r="A15" s="373"/>
      <c r="B15" s="316" t="s">
        <v>166</v>
      </c>
      <c r="C15" s="240"/>
      <c r="D15" s="10" t="s">
        <v>564</v>
      </c>
      <c r="E15" s="240"/>
      <c r="F15" s="339" t="s">
        <v>738</v>
      </c>
      <c r="G15" s="241"/>
      <c r="H15" s="337" t="s">
        <v>739</v>
      </c>
      <c r="I15" s="241"/>
      <c r="J15" s="370"/>
      <c r="K15" s="241"/>
      <c r="L15" s="239"/>
      <c r="M15" s="241"/>
      <c r="N15" s="239"/>
      <c r="O15" s="241"/>
      <c r="P15" s="239"/>
      <c r="Q15" s="241"/>
      <c r="R15" s="239"/>
      <c r="S15" s="241"/>
    </row>
    <row r="16" spans="1:19" s="9" customFormat="1" ht="51" customHeight="1" x14ac:dyDescent="0.25">
      <c r="A16" s="365" t="s">
        <v>167</v>
      </c>
      <c r="B16" s="434" t="s">
        <v>168</v>
      </c>
      <c r="C16" s="240"/>
      <c r="D16" s="336" t="s">
        <v>537</v>
      </c>
      <c r="E16" s="240"/>
      <c r="F16" s="84" t="s">
        <v>537</v>
      </c>
      <c r="G16" s="33"/>
      <c r="H16" s="84" t="s">
        <v>537</v>
      </c>
      <c r="I16" s="33"/>
      <c r="J16" s="370"/>
      <c r="K16" s="33"/>
      <c r="L16" s="239"/>
      <c r="M16" s="33"/>
      <c r="N16" s="239"/>
      <c r="O16" s="33"/>
      <c r="P16" s="239"/>
      <c r="Q16" s="33"/>
      <c r="R16" s="239"/>
      <c r="S16" s="33"/>
    </row>
    <row r="17" spans="1:19" s="9" customFormat="1" ht="51" customHeight="1" x14ac:dyDescent="0.25">
      <c r="A17" s="373"/>
      <c r="B17" s="24" t="s">
        <v>169</v>
      </c>
      <c r="C17" s="240"/>
      <c r="D17" s="10" t="s">
        <v>598</v>
      </c>
      <c r="E17" s="240"/>
      <c r="F17" s="84"/>
      <c r="G17" s="33"/>
      <c r="H17" s="84"/>
      <c r="I17" s="33"/>
      <c r="J17" s="370"/>
      <c r="K17" s="33"/>
      <c r="L17" s="239"/>
      <c r="M17" s="33"/>
      <c r="N17" s="239"/>
      <c r="O17" s="33"/>
      <c r="P17" s="239"/>
      <c r="Q17" s="33"/>
      <c r="R17" s="239"/>
      <c r="S17" s="33"/>
    </row>
    <row r="18" spans="1:19" s="9" customFormat="1" ht="141.75" x14ac:dyDescent="0.25">
      <c r="A18" s="365" t="s">
        <v>170</v>
      </c>
      <c r="B18" s="316" t="s">
        <v>171</v>
      </c>
      <c r="C18" s="240"/>
      <c r="D18" s="10" t="s">
        <v>564</v>
      </c>
      <c r="E18" s="240"/>
      <c r="F18" s="84" t="s">
        <v>681</v>
      </c>
      <c r="G18" s="33"/>
      <c r="H18" s="84" t="s">
        <v>683</v>
      </c>
      <c r="I18" s="33"/>
      <c r="J18" s="370"/>
      <c r="K18" s="33"/>
      <c r="L18" s="239"/>
      <c r="M18" s="33"/>
      <c r="N18" s="239"/>
      <c r="O18" s="33"/>
      <c r="P18" s="239"/>
      <c r="Q18" s="33"/>
      <c r="R18" s="239"/>
      <c r="S18" s="33"/>
    </row>
    <row r="19" spans="1:19" s="9" customFormat="1" ht="141.75" x14ac:dyDescent="0.25">
      <c r="A19" s="373"/>
      <c r="B19" s="316" t="s">
        <v>172</v>
      </c>
      <c r="C19" s="240"/>
      <c r="D19" s="10" t="s">
        <v>564</v>
      </c>
      <c r="E19" s="240"/>
      <c r="F19" s="84" t="s">
        <v>681</v>
      </c>
      <c r="G19" s="33"/>
      <c r="H19" s="84" t="s">
        <v>683</v>
      </c>
      <c r="I19" s="33"/>
      <c r="J19" s="370"/>
      <c r="K19" s="33"/>
      <c r="L19" s="239"/>
      <c r="M19" s="33"/>
      <c r="N19" s="239"/>
      <c r="O19" s="33"/>
      <c r="P19" s="239"/>
      <c r="Q19" s="33"/>
      <c r="R19" s="239"/>
      <c r="S19" s="33"/>
    </row>
    <row r="20" spans="1:19" s="9" customFormat="1" ht="141.75" x14ac:dyDescent="0.25">
      <c r="A20" s="373"/>
      <c r="B20" s="316" t="s">
        <v>173</v>
      </c>
      <c r="C20" s="240"/>
      <c r="D20" s="10" t="s">
        <v>564</v>
      </c>
      <c r="E20" s="240"/>
      <c r="F20" s="84" t="s">
        <v>681</v>
      </c>
      <c r="G20" s="33"/>
      <c r="H20" s="84" t="s">
        <v>683</v>
      </c>
      <c r="I20" s="33"/>
      <c r="J20" s="370"/>
      <c r="K20" s="33"/>
      <c r="L20" s="239"/>
      <c r="M20" s="33"/>
      <c r="N20" s="239"/>
      <c r="O20" s="33"/>
      <c r="P20" s="239"/>
      <c r="Q20" s="33"/>
      <c r="R20" s="239"/>
      <c r="S20" s="33"/>
    </row>
    <row r="21" spans="1:19" s="9" customFormat="1" ht="141.75" x14ac:dyDescent="0.25">
      <c r="A21" s="373"/>
      <c r="B21" s="316" t="s">
        <v>174</v>
      </c>
      <c r="C21" s="240"/>
      <c r="D21" s="10" t="s">
        <v>564</v>
      </c>
      <c r="E21" s="240"/>
      <c r="F21" s="84" t="s">
        <v>681</v>
      </c>
      <c r="G21" s="33"/>
      <c r="H21" s="84" t="s">
        <v>684</v>
      </c>
      <c r="I21" s="33"/>
      <c r="J21" s="370"/>
      <c r="K21" s="33"/>
      <c r="L21" s="239"/>
      <c r="M21" s="33"/>
      <c r="N21" s="239"/>
      <c r="O21" s="33"/>
      <c r="P21" s="239"/>
      <c r="Q21" s="33"/>
      <c r="R21" s="239"/>
      <c r="S21" s="33"/>
    </row>
    <row r="22" spans="1:19" s="9" customFormat="1" ht="51" customHeight="1" x14ac:dyDescent="0.25">
      <c r="A22" s="365" t="s">
        <v>175</v>
      </c>
      <c r="B22" s="316" t="s">
        <v>176</v>
      </c>
      <c r="C22" s="240"/>
      <c r="D22" s="10" t="s">
        <v>537</v>
      </c>
      <c r="E22" s="240"/>
      <c r="F22" s="84" t="s">
        <v>537</v>
      </c>
      <c r="G22" s="33"/>
      <c r="H22" s="84" t="s">
        <v>537</v>
      </c>
      <c r="I22" s="33"/>
      <c r="J22" s="370"/>
      <c r="K22" s="33"/>
      <c r="L22" s="239"/>
      <c r="M22" s="33"/>
      <c r="N22" s="239"/>
      <c r="O22" s="33"/>
      <c r="P22" s="239"/>
      <c r="Q22" s="33"/>
      <c r="R22" s="239"/>
      <c r="S22" s="33"/>
    </row>
    <row r="23" spans="1:19" s="9" customFormat="1" ht="51" customHeight="1" x14ac:dyDescent="0.25">
      <c r="A23" s="373"/>
      <c r="B23" s="316" t="s">
        <v>177</v>
      </c>
      <c r="C23" s="240"/>
      <c r="D23" s="10" t="s">
        <v>537</v>
      </c>
      <c r="E23" s="240"/>
      <c r="F23" s="84" t="s">
        <v>537</v>
      </c>
      <c r="G23" s="33"/>
      <c r="H23" s="84" t="s">
        <v>537</v>
      </c>
      <c r="I23" s="33"/>
      <c r="J23" s="370"/>
      <c r="K23" s="33"/>
      <c r="L23" s="239"/>
      <c r="M23" s="33"/>
      <c r="N23" s="239"/>
      <c r="O23" s="33"/>
      <c r="P23" s="239"/>
      <c r="Q23" s="33"/>
      <c r="R23" s="239"/>
      <c r="S23" s="33"/>
    </row>
    <row r="24" spans="1:19" s="9" customFormat="1" ht="51" customHeight="1" x14ac:dyDescent="0.25">
      <c r="A24" s="218" t="s">
        <v>178</v>
      </c>
      <c r="B24" s="316" t="s">
        <v>179</v>
      </c>
      <c r="C24" s="240"/>
      <c r="D24" s="10" t="s">
        <v>537</v>
      </c>
      <c r="E24" s="240"/>
      <c r="F24" s="84" t="s">
        <v>537</v>
      </c>
      <c r="G24" s="33"/>
      <c r="H24" s="84" t="s">
        <v>537</v>
      </c>
      <c r="I24" s="33"/>
      <c r="J24" s="371"/>
      <c r="K24" s="33"/>
      <c r="L24" s="239"/>
      <c r="M24" s="33"/>
      <c r="N24" s="239"/>
      <c r="O24" s="33"/>
      <c r="P24" s="239"/>
      <c r="Q24" s="33"/>
      <c r="R24" s="239"/>
      <c r="S24" s="33"/>
    </row>
    <row r="25" spans="1:19" s="11" customFormat="1" x14ac:dyDescent="0.25">
      <c r="A25" s="53"/>
    </row>
  </sheetData>
  <mergeCells count="5">
    <mergeCell ref="A10:A15"/>
    <mergeCell ref="A16:A17"/>
    <mergeCell ref="A18:A21"/>
    <mergeCell ref="A22:A23"/>
    <mergeCell ref="J9:J24"/>
  </mergeCells>
  <hyperlinks>
    <hyperlink ref="F15" r:id="rId1" display="https://eitird.mem.gob.do/wp-content/uploads/2023/02/Cuarto-Informe-Contextual-EITI-RD-FINAL-Nuevo.pdf ; " xr:uid="{54A2EF1C-6142-4AE6-B849-3AA53E1B53BE}"/>
  </hyperlinks>
  <pageMargins left="0.7" right="0.7" top="0.75" bottom="0.75" header="0.3" footer="0.3"/>
  <pageSetup paperSize="8" orientation="landscape" horizontalDpi="1200" verticalDpi="1200" r:id="rId2"/>
  <headerFooter>
    <oddHeader>&amp;C&amp;G</oddHead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L9"/>
  <sheetViews>
    <sheetView zoomScale="70" zoomScaleNormal="70" workbookViewId="0">
      <selection activeCell="D18" sqref="D17:D18"/>
    </sheetView>
  </sheetViews>
  <sheetFormatPr defaultColWidth="10.5" defaultRowHeight="15.75" x14ac:dyDescent="0.25"/>
  <cols>
    <col min="1" max="1" width="18.25" customWidth="1"/>
    <col min="2" max="2" width="37.5" customWidth="1"/>
    <col min="3" max="3" width="3" customWidth="1"/>
    <col min="4" max="4" width="39" customWidth="1"/>
    <col min="5" max="5" width="3" customWidth="1"/>
    <col min="6" max="6" width="28.5" customWidth="1"/>
    <col min="7" max="7" width="3" customWidth="1"/>
    <col min="8" max="8" width="28.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298" ht="26.25" x14ac:dyDescent="0.4">
      <c r="A1" s="2" t="s">
        <v>180</v>
      </c>
    </row>
    <row r="3" spans="1:298" s="27" customFormat="1" ht="126" x14ac:dyDescent="0.25">
      <c r="A3" s="28" t="s">
        <v>181</v>
      </c>
      <c r="B3" s="317" t="s">
        <v>182</v>
      </c>
      <c r="C3" s="29"/>
      <c r="D3" s="336" t="s">
        <v>791</v>
      </c>
      <c r="E3" s="29"/>
      <c r="F3" s="30"/>
      <c r="G3" s="29"/>
      <c r="H3" s="30"/>
      <c r="I3" s="29"/>
      <c r="J3" s="247"/>
      <c r="L3" s="248"/>
      <c r="N3" s="248"/>
      <c r="P3" s="248"/>
      <c r="R3" s="248"/>
    </row>
    <row r="4" spans="1:298" s="3" customFormat="1" ht="19.5" x14ac:dyDescent="0.25">
      <c r="B4" s="4"/>
      <c r="D4" s="4"/>
      <c r="F4" s="4"/>
      <c r="H4" s="4"/>
      <c r="J4" s="5"/>
      <c r="L4" s="5"/>
      <c r="N4" s="5"/>
      <c r="P4" s="5"/>
      <c r="R4" s="5"/>
    </row>
    <row r="5" spans="1:298" s="3" customFormat="1" ht="117" x14ac:dyDescent="0.25">
      <c r="B5" s="4" t="s">
        <v>80</v>
      </c>
      <c r="D5" s="77" t="s">
        <v>81</v>
      </c>
      <c r="E5" s="38"/>
      <c r="F5" s="77" t="s">
        <v>82</v>
      </c>
      <c r="G5" s="38"/>
      <c r="H5" s="77" t="s">
        <v>83</v>
      </c>
      <c r="I5" s="45"/>
      <c r="J5" s="39" t="s">
        <v>84</v>
      </c>
      <c r="K5" s="25"/>
      <c r="L5" s="26" t="s">
        <v>85</v>
      </c>
      <c r="M5" s="25"/>
      <c r="N5" s="26" t="s">
        <v>86</v>
      </c>
      <c r="O5" s="25"/>
      <c r="P5" s="26" t="s">
        <v>87</v>
      </c>
      <c r="Q5" s="25"/>
      <c r="R5" s="26" t="s">
        <v>88</v>
      </c>
      <c r="S5" s="25"/>
    </row>
    <row r="6" spans="1:298" s="3" customFormat="1" ht="19.5" x14ac:dyDescent="0.25">
      <c r="B6" s="4"/>
      <c r="D6" s="4"/>
      <c r="F6" s="4"/>
      <c r="H6" s="4"/>
      <c r="J6" s="5"/>
      <c r="L6" s="5"/>
      <c r="N6" s="5"/>
      <c r="P6" s="5"/>
      <c r="R6" s="5"/>
    </row>
    <row r="7" spans="1:298" s="6" customFormat="1" ht="110.25" x14ac:dyDescent="0.25">
      <c r="A7" s="249"/>
      <c r="B7" s="22" t="s">
        <v>183</v>
      </c>
      <c r="C7" s="250"/>
      <c r="D7" s="8" t="s">
        <v>564</v>
      </c>
      <c r="E7" s="250"/>
      <c r="F7" s="84" t="s">
        <v>685</v>
      </c>
      <c r="G7" s="251"/>
      <c r="H7" s="84" t="s">
        <v>565</v>
      </c>
      <c r="I7" s="251"/>
      <c r="J7" s="374"/>
      <c r="K7" s="252"/>
      <c r="L7" s="248"/>
      <c r="M7" s="252"/>
      <c r="N7" s="248"/>
      <c r="O7" s="252"/>
      <c r="P7" s="248"/>
      <c r="Q7" s="252"/>
      <c r="R7" s="248"/>
      <c r="S7" s="252"/>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c r="IQ7" s="229"/>
      <c r="IR7" s="229"/>
      <c r="IS7" s="229"/>
      <c r="IT7" s="229"/>
      <c r="IU7" s="229"/>
      <c r="IV7" s="229"/>
      <c r="IW7" s="229"/>
      <c r="IX7" s="229"/>
      <c r="IY7" s="229"/>
      <c r="IZ7" s="229"/>
      <c r="JA7" s="229"/>
      <c r="JB7" s="229"/>
      <c r="JC7" s="229"/>
      <c r="JD7" s="229"/>
      <c r="JE7" s="229"/>
      <c r="JF7" s="229"/>
      <c r="JG7" s="229"/>
      <c r="JH7" s="229"/>
      <c r="JI7" s="229"/>
      <c r="JJ7" s="229"/>
      <c r="JK7" s="229"/>
      <c r="JL7" s="229"/>
      <c r="JM7" s="229"/>
      <c r="JN7" s="229"/>
      <c r="JO7" s="229"/>
      <c r="JP7" s="229"/>
      <c r="JQ7" s="229"/>
      <c r="JR7" s="229"/>
      <c r="JS7" s="229"/>
      <c r="JT7" s="229"/>
      <c r="JU7" s="229"/>
      <c r="JV7" s="229"/>
      <c r="JW7" s="229"/>
      <c r="JX7" s="229"/>
      <c r="JY7" s="229"/>
      <c r="JZ7" s="229"/>
      <c r="KA7" s="229"/>
      <c r="KB7" s="229"/>
      <c r="KC7" s="229"/>
      <c r="KD7" s="229"/>
      <c r="KE7" s="229"/>
      <c r="KF7" s="229"/>
      <c r="KG7" s="229"/>
      <c r="KH7" s="229"/>
      <c r="KI7" s="229"/>
      <c r="KJ7" s="229"/>
      <c r="KK7" s="229"/>
      <c r="KL7" s="229"/>
    </row>
    <row r="8" spans="1:298" s="6" customFormat="1" ht="141.75" x14ac:dyDescent="0.25">
      <c r="A8" s="245"/>
      <c r="B8" s="318" t="s">
        <v>184</v>
      </c>
      <c r="C8" s="240"/>
      <c r="D8" s="8" t="s">
        <v>564</v>
      </c>
      <c r="E8" s="240"/>
      <c r="F8" s="84" t="s">
        <v>687</v>
      </c>
      <c r="G8" s="253"/>
      <c r="H8" s="84" t="s">
        <v>686</v>
      </c>
      <c r="I8" s="253"/>
      <c r="J8" s="375"/>
      <c r="K8" s="3"/>
      <c r="L8" s="248"/>
      <c r="M8" s="3"/>
      <c r="N8" s="248"/>
      <c r="O8" s="3"/>
      <c r="P8" s="248"/>
      <c r="Q8" s="3"/>
      <c r="R8" s="248"/>
      <c r="S8" s="3"/>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c r="IQ8" s="229"/>
      <c r="IR8" s="229"/>
      <c r="IS8" s="229"/>
      <c r="IT8" s="229"/>
      <c r="IU8" s="229"/>
      <c r="IV8" s="229"/>
      <c r="IW8" s="229"/>
      <c r="IX8" s="229"/>
      <c r="IY8" s="229"/>
      <c r="IZ8" s="229"/>
      <c r="JA8" s="229"/>
      <c r="JB8" s="229"/>
      <c r="JC8" s="229"/>
      <c r="JD8" s="229"/>
      <c r="JE8" s="229"/>
      <c r="JF8" s="229"/>
      <c r="JG8" s="229"/>
      <c r="JH8" s="229"/>
      <c r="JI8" s="229"/>
      <c r="JJ8" s="229"/>
      <c r="JK8" s="229"/>
      <c r="JL8" s="229"/>
      <c r="JM8" s="229"/>
      <c r="JN8" s="229"/>
      <c r="JO8" s="229"/>
      <c r="JP8" s="229"/>
      <c r="JQ8" s="229"/>
      <c r="JR8" s="229"/>
      <c r="JS8" s="229"/>
      <c r="JT8" s="229"/>
      <c r="JU8" s="229"/>
      <c r="JV8" s="229"/>
      <c r="JW8" s="229"/>
      <c r="JX8" s="229"/>
      <c r="JY8" s="229"/>
      <c r="JZ8" s="229"/>
      <c r="KA8" s="229"/>
      <c r="KB8" s="229"/>
      <c r="KC8" s="229"/>
      <c r="KD8" s="229"/>
      <c r="KE8" s="229"/>
      <c r="KF8" s="229"/>
      <c r="KG8" s="229"/>
      <c r="KH8" s="229"/>
      <c r="KI8" s="229"/>
      <c r="KJ8" s="229"/>
      <c r="KK8" s="229"/>
      <c r="KL8" s="229"/>
    </row>
    <row r="9" spans="1:298" s="6" customFormat="1" ht="157.5" x14ac:dyDescent="0.25">
      <c r="A9" s="254"/>
      <c r="B9" s="435" t="s">
        <v>185</v>
      </c>
      <c r="C9" s="255"/>
      <c r="D9" s="8" t="s">
        <v>564</v>
      </c>
      <c r="E9" s="255"/>
      <c r="F9" s="84" t="s">
        <v>688</v>
      </c>
      <c r="G9" s="253"/>
      <c r="H9" s="84" t="s">
        <v>566</v>
      </c>
      <c r="I9" s="253"/>
      <c r="J9" s="376"/>
      <c r="K9" s="27"/>
      <c r="L9" s="248"/>
      <c r="M9" s="27"/>
      <c r="N9" s="248"/>
      <c r="O9" s="27"/>
      <c r="P9" s="248"/>
      <c r="Q9" s="27"/>
      <c r="R9" s="248"/>
      <c r="S9" s="27"/>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9" ma:contentTypeDescription="Create a new document." ma:contentTypeScope="" ma:versionID="b1797ab2ec846b70d7c792ae64c80a36">
  <xsd:schema xmlns:xsd="http://www.w3.org/2001/XMLSchema" xmlns:xs="http://www.w3.org/2001/XMLSchema" xmlns:p="http://schemas.microsoft.com/office/2006/metadata/properties" xmlns:ns2="d9eb0d81-beec-4074-bc6f-8be11319408c" targetNamespace="http://schemas.microsoft.com/office/2006/metadata/properties" ma:root="true" ma:fieldsID="8c3d53e08a39edf9e2ec06a3bcc52099" ns2:_="">
    <xsd:import namespace="d9eb0d81-beec-4074-bc6f-8be1131940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A5486A-4290-48C4-89E0-64875F398D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0d81-beec-4074-bc6f-8be113194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9F17E-4F5A-450D-B771-D83C95A89723}">
  <ds:schemaRefs>
    <ds:schemaRef ds:uri="http://schemas.microsoft.com/office/2006/documentManagement/types"/>
    <ds:schemaRef ds:uri="http://schemas.microsoft.com/office/infopath/2007/PartnerControls"/>
    <ds:schemaRef ds:uri="d9eb0d81-beec-4074-bc6f-8be11319408c"/>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Introducción</vt:lpstr>
      <vt:lpstr>Información general</vt:lpstr>
      <vt:lpstr>#2.1</vt:lpstr>
      <vt:lpstr>#2.2</vt:lpstr>
      <vt:lpstr>#2.3</vt:lpstr>
      <vt:lpstr>#2.4</vt:lpstr>
      <vt:lpstr>#2.5</vt:lpstr>
      <vt:lpstr>#2.6</vt:lpstr>
      <vt:lpstr>#3.1</vt:lpstr>
      <vt:lpstr>#3.2</vt:lpstr>
      <vt:lpstr>#3.3</vt:lpstr>
      <vt:lpstr>#4.1</vt:lpstr>
      <vt:lpstr>#4.1 - Entidades informantes</vt:lpstr>
      <vt:lpstr>#4.1 - Gobierno</vt:lpstr>
      <vt:lpstr>#4.1 - Empresa</vt:lpstr>
      <vt:lpstr>#4.2</vt:lpstr>
      <vt:lpstr>#4.3</vt:lpstr>
      <vt:lpstr>#4.4</vt:lpstr>
      <vt:lpstr>#4.5</vt:lpstr>
      <vt:lpstr>#4.6</vt:lpstr>
      <vt:lpstr>#4.7</vt:lpstr>
      <vt:lpstr>#4.8</vt:lpstr>
      <vt:lpstr>#4.9</vt:lpstr>
      <vt:lpstr>#5.1</vt:lpstr>
      <vt:lpstr>#5.2</vt:lpstr>
      <vt:lpstr>#5.3</vt:lpstr>
      <vt:lpstr>#6.1</vt:lpstr>
      <vt:lpstr>#6.2</vt:lpstr>
      <vt:lpstr>#6.3</vt:lpstr>
      <vt:lpstr>#6.4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Gustavo A. Mejía-Ricart Del Rosario</cp:lastModifiedBy>
  <cp:revision/>
  <dcterms:created xsi:type="dcterms:W3CDTF">2020-07-14T03:16:31Z</dcterms:created>
  <dcterms:modified xsi:type="dcterms:W3CDTF">2023-04-03T19:56:36Z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ies>
</file>